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DieseArbeitsmappe" defaultThemeVersion="166925"/>
  <mc:AlternateContent xmlns:mc="http://schemas.openxmlformats.org/markup-compatibility/2006">
    <mc:Choice Requires="x15">
      <x15ac:absPath xmlns:x15ac="http://schemas.microsoft.com/office/spreadsheetml/2010/11/ac" url="C:\Users\wilhelm\Desktop\DesktopFiles\"/>
    </mc:Choice>
  </mc:AlternateContent>
  <xr:revisionPtr revIDLastSave="0" documentId="13_ncr:1_{9C617B00-46B7-4BFC-941F-E5FAFBAE2D00}" xr6:coauthVersionLast="34" xr6:coauthVersionMax="34" xr10:uidLastSave="{00000000-0000-0000-0000-000000000000}"/>
  <bookViews>
    <workbookView xWindow="0" yWindow="0" windowWidth="23040" windowHeight="8760" tabRatio="721" xr2:uid="{00000000-000D-0000-FFFF-FFFF00000000}"/>
  </bookViews>
  <sheets>
    <sheet name="Erdkunde" sheetId="53" r:id="rId1"/>
    <sheet name="Geschichte" sheetId="54" r:id="rId2"/>
    <sheet name="Englisch" sheetId="66" r:id="rId3"/>
    <sheet name="Chinesisch" sheetId="67" r:id="rId4"/>
    <sheet name="Kleines1x1" sheetId="56" r:id="rId5"/>
    <sheet name="Grosses1x1" sheetId="57" r:id="rId6"/>
    <sheet name="Informatik" sheetId="68" r:id="rId7"/>
    <sheet name="Physik" sheetId="69" r:id="rId8"/>
    <sheet name="Chemie" sheetId="70" r:id="rId9"/>
    <sheet name="Biologie" sheetId="71" r:id="rId10"/>
  </sheets>
  <definedNames>
    <definedName name="_xlnm._FilterDatabase" localSheetId="9" hidden="1">Biologie!$A$1:$L$2</definedName>
    <definedName name="_xlnm._FilterDatabase" localSheetId="8" hidden="1">Chemie!$A$1:$L$122</definedName>
    <definedName name="_xlnm._FilterDatabase" localSheetId="3" hidden="1">Chinesisch!$A$1:$L$1</definedName>
    <definedName name="_xlnm._FilterDatabase" localSheetId="2" hidden="1">Englisch!$A$1:$L$202</definedName>
    <definedName name="_xlnm._FilterDatabase" localSheetId="0" hidden="1">Erdkunde!$A$1:$L$205</definedName>
    <definedName name="_xlnm._FilterDatabase" localSheetId="1" hidden="1">Geschichte!$A$1:$L$203</definedName>
    <definedName name="_xlnm._FilterDatabase" localSheetId="5" hidden="1">Grosses1x1!$A$1:$L$203</definedName>
    <definedName name="_xlnm._FilterDatabase" localSheetId="6" hidden="1">Informatik!$A$1:$L$1</definedName>
    <definedName name="_xlnm._FilterDatabase" localSheetId="4" hidden="1">Kleines1x1!$A$1:$L$203</definedName>
    <definedName name="_xlnm._FilterDatabase" localSheetId="7" hidden="1">Physik!$A$1:$L$1</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4" l="1"/>
  <c r="C4" i="54"/>
  <c r="C5" i="54"/>
  <c r="C6" i="54"/>
  <c r="C7" i="54"/>
  <c r="C8" i="54"/>
  <c r="C9" i="54"/>
  <c r="C10" i="54"/>
  <c r="C11" i="54"/>
  <c r="C12" i="54"/>
  <c r="C13" i="54"/>
  <c r="C14" i="54"/>
  <c r="C15" i="54"/>
  <c r="C16" i="54"/>
  <c r="C17" i="54"/>
  <c r="C18" i="54"/>
  <c r="C19" i="54"/>
  <c r="C20" i="54"/>
  <c r="C21" i="54"/>
  <c r="C22" i="54"/>
  <c r="C23" i="54"/>
  <c r="C24" i="54"/>
  <c r="C25" i="54"/>
  <c r="C26" i="54"/>
  <c r="C2" i="54"/>
  <c r="B2" i="54"/>
  <c r="D2" i="54"/>
  <c r="B3" i="54"/>
  <c r="D3" i="54"/>
  <c r="B4" i="54"/>
  <c r="B5" i="54"/>
  <c r="B6" i="54"/>
  <c r="B7" i="54"/>
  <c r="B8" i="54"/>
  <c r="B9" i="54"/>
  <c r="B10" i="54"/>
  <c r="B11" i="54"/>
  <c r="B12" i="54"/>
  <c r="B13" i="54"/>
  <c r="B14" i="54"/>
  <c r="B15" i="54"/>
  <c r="B16" i="54"/>
  <c r="B17" i="54"/>
  <c r="B18" i="54"/>
  <c r="B19" i="54"/>
  <c r="B20" i="54"/>
  <c r="B21" i="54"/>
  <c r="B22" i="54"/>
  <c r="B23" i="54"/>
  <c r="B24" i="54"/>
  <c r="B25" i="54"/>
  <c r="B26" i="54"/>
  <c r="C7" i="71" l="1"/>
  <c r="C8" i="71"/>
  <c r="C9" i="71"/>
  <c r="C10" i="71"/>
  <c r="C11" i="71"/>
  <c r="C12" i="71"/>
  <c r="C13" i="71"/>
  <c r="C14" i="71"/>
  <c r="C6" i="71"/>
  <c r="C5" i="71"/>
  <c r="C3" i="71"/>
  <c r="C4" i="71"/>
  <c r="C2" i="71"/>
  <c r="B6" i="70"/>
  <c r="C6" i="70"/>
  <c r="D6" i="70"/>
  <c r="B7" i="70"/>
  <c r="C7" i="70"/>
  <c r="D7" i="70"/>
  <c r="B8" i="70"/>
  <c r="C8" i="70"/>
  <c r="D8" i="70"/>
  <c r="B9" i="70"/>
  <c r="C9" i="70"/>
  <c r="D9" i="70"/>
  <c r="B10" i="70"/>
  <c r="C10" i="70"/>
  <c r="D10" i="70"/>
  <c r="B11" i="70"/>
  <c r="C11" i="70"/>
  <c r="D11" i="70"/>
  <c r="B12" i="70"/>
  <c r="C12" i="70"/>
  <c r="D12" i="70"/>
  <c r="B13" i="70"/>
  <c r="C13" i="70"/>
  <c r="D13" i="70"/>
  <c r="B14" i="70"/>
  <c r="C14" i="70"/>
  <c r="D14" i="70"/>
  <c r="B15" i="70"/>
  <c r="C15" i="70"/>
  <c r="D15" i="70"/>
  <c r="B16" i="70"/>
  <c r="C16" i="70"/>
  <c r="D16" i="70"/>
  <c r="B17" i="70"/>
  <c r="C17" i="70"/>
  <c r="D17" i="70"/>
  <c r="B18" i="70"/>
  <c r="C18" i="70"/>
  <c r="D18" i="70"/>
  <c r="B19" i="70"/>
  <c r="C19" i="70"/>
  <c r="D19" i="70"/>
  <c r="B20" i="70"/>
  <c r="C20" i="70"/>
  <c r="D20" i="70"/>
  <c r="B21" i="70"/>
  <c r="C21" i="70"/>
  <c r="D21" i="70"/>
  <c r="B22" i="70"/>
  <c r="C22" i="70"/>
  <c r="D22" i="70"/>
  <c r="B23" i="70"/>
  <c r="C23" i="70"/>
  <c r="D23" i="70"/>
  <c r="B24" i="70"/>
  <c r="C24" i="70"/>
  <c r="D24" i="70"/>
  <c r="B25" i="70"/>
  <c r="C25" i="70"/>
  <c r="D25" i="70"/>
  <c r="B26" i="70"/>
  <c r="C26" i="70"/>
  <c r="D26" i="70"/>
  <c r="B27" i="70"/>
  <c r="C27" i="70"/>
  <c r="D27" i="70"/>
  <c r="B28" i="70"/>
  <c r="C28" i="70"/>
  <c r="D28" i="70"/>
  <c r="B29" i="70"/>
  <c r="C29" i="70"/>
  <c r="D29" i="70"/>
  <c r="B30" i="70"/>
  <c r="C30" i="70"/>
  <c r="D30" i="70"/>
  <c r="B31" i="70"/>
  <c r="C31" i="70"/>
  <c r="D31" i="70"/>
  <c r="B32" i="70"/>
  <c r="C32" i="70"/>
  <c r="D32" i="70"/>
  <c r="B33" i="70"/>
  <c r="C33" i="70"/>
  <c r="D33" i="70"/>
  <c r="B34" i="70"/>
  <c r="C34" i="70"/>
  <c r="D34" i="70"/>
  <c r="B35" i="70"/>
  <c r="C35" i="70"/>
  <c r="D35" i="70"/>
  <c r="B36" i="70"/>
  <c r="C36" i="70"/>
  <c r="D36" i="70"/>
  <c r="B37" i="70"/>
  <c r="C37" i="70"/>
  <c r="D37" i="70"/>
  <c r="B38" i="70"/>
  <c r="C38" i="70"/>
  <c r="D38" i="70"/>
  <c r="B39" i="70"/>
  <c r="C39" i="70"/>
  <c r="D39" i="70"/>
  <c r="B40" i="70"/>
  <c r="C40" i="70"/>
  <c r="D40" i="70"/>
  <c r="B41" i="70"/>
  <c r="C41" i="70"/>
  <c r="D41" i="70"/>
  <c r="B42" i="70"/>
  <c r="C42" i="70"/>
  <c r="D42" i="70"/>
  <c r="B43" i="70"/>
  <c r="C43" i="70"/>
  <c r="D43" i="70"/>
  <c r="B44" i="70"/>
  <c r="C44" i="70"/>
  <c r="D44" i="70"/>
  <c r="B45" i="70"/>
  <c r="C45" i="70"/>
  <c r="D45" i="70"/>
  <c r="B46" i="70"/>
  <c r="C46" i="70"/>
  <c r="D46" i="70"/>
  <c r="B47" i="70"/>
  <c r="C47" i="70"/>
  <c r="D47" i="70"/>
  <c r="B48" i="70"/>
  <c r="C48" i="70"/>
  <c r="D48" i="70"/>
  <c r="B49" i="70"/>
  <c r="C49" i="70"/>
  <c r="D49" i="70"/>
  <c r="B50" i="70"/>
  <c r="C50" i="70"/>
  <c r="D50" i="70"/>
  <c r="B51" i="70"/>
  <c r="C51" i="70"/>
  <c r="D51" i="70"/>
  <c r="B52" i="70"/>
  <c r="C52" i="70"/>
  <c r="D52" i="70"/>
  <c r="B53" i="70"/>
  <c r="C53" i="70"/>
  <c r="D53" i="70"/>
  <c r="B54" i="70"/>
  <c r="C54" i="70"/>
  <c r="D54" i="70"/>
  <c r="B55" i="70"/>
  <c r="C55" i="70"/>
  <c r="D55" i="70"/>
  <c r="B56" i="70"/>
  <c r="C56" i="70"/>
  <c r="D56" i="70"/>
  <c r="B57" i="70"/>
  <c r="C57" i="70"/>
  <c r="D57" i="70"/>
  <c r="B58" i="70"/>
  <c r="C58" i="70"/>
  <c r="D58" i="70"/>
  <c r="B59" i="70"/>
  <c r="C59" i="70"/>
  <c r="D59" i="70"/>
  <c r="B60" i="70"/>
  <c r="C60" i="70"/>
  <c r="D60" i="70"/>
  <c r="B61" i="70"/>
  <c r="C61" i="70"/>
  <c r="D61" i="70"/>
  <c r="B62" i="70"/>
  <c r="C62" i="70"/>
  <c r="D62" i="70"/>
  <c r="B63" i="70"/>
  <c r="C63" i="70"/>
  <c r="D63" i="70"/>
  <c r="B64" i="70"/>
  <c r="C64" i="70"/>
  <c r="D64" i="70"/>
  <c r="B65" i="70"/>
  <c r="C65" i="70"/>
  <c r="D65" i="70"/>
  <c r="B66" i="70"/>
  <c r="C66" i="70"/>
  <c r="D66" i="70"/>
  <c r="B67" i="70"/>
  <c r="C67" i="70"/>
  <c r="D67" i="70"/>
  <c r="B68" i="70"/>
  <c r="C68" i="70"/>
  <c r="D68" i="70"/>
  <c r="B69" i="70"/>
  <c r="C69" i="70"/>
  <c r="D69" i="70"/>
  <c r="B70" i="70"/>
  <c r="C70" i="70"/>
  <c r="D70" i="70"/>
  <c r="B71" i="70"/>
  <c r="C71" i="70"/>
  <c r="D71" i="70"/>
  <c r="B72" i="70"/>
  <c r="C72" i="70"/>
  <c r="D72" i="70"/>
  <c r="B73" i="70"/>
  <c r="C73" i="70"/>
  <c r="D73" i="70"/>
  <c r="B74" i="70"/>
  <c r="C74" i="70"/>
  <c r="D74" i="70"/>
  <c r="B75" i="70"/>
  <c r="C75" i="70"/>
  <c r="D75" i="70"/>
  <c r="B76" i="70"/>
  <c r="C76" i="70"/>
  <c r="D76" i="70"/>
  <c r="B77" i="70"/>
  <c r="C77" i="70"/>
  <c r="D77" i="70"/>
  <c r="B78" i="70"/>
  <c r="C78" i="70"/>
  <c r="D78" i="70"/>
  <c r="B79" i="70"/>
  <c r="C79" i="70"/>
  <c r="D79" i="70"/>
  <c r="B80" i="70"/>
  <c r="C80" i="70"/>
  <c r="D80" i="70"/>
  <c r="B81" i="70"/>
  <c r="C81" i="70"/>
  <c r="D81" i="70"/>
  <c r="B82" i="70"/>
  <c r="C82" i="70"/>
  <c r="D82" i="70"/>
  <c r="B83" i="70"/>
  <c r="C83" i="70"/>
  <c r="D83" i="70"/>
  <c r="B84" i="70"/>
  <c r="C84" i="70"/>
  <c r="D84" i="70"/>
  <c r="B85" i="70"/>
  <c r="C85" i="70"/>
  <c r="D85" i="70"/>
  <c r="B86" i="70"/>
  <c r="C86" i="70"/>
  <c r="D86" i="70"/>
  <c r="B87" i="70"/>
  <c r="C87" i="70"/>
  <c r="D87" i="70"/>
  <c r="B88" i="70"/>
  <c r="C88" i="70"/>
  <c r="D88" i="70"/>
  <c r="B89" i="70"/>
  <c r="C89" i="70"/>
  <c r="D89" i="70"/>
  <c r="B90" i="70"/>
  <c r="C90" i="70"/>
  <c r="D90" i="70"/>
  <c r="B91" i="70"/>
  <c r="C91" i="70"/>
  <c r="D91" i="70"/>
  <c r="B92" i="70"/>
  <c r="C92" i="70"/>
  <c r="D92" i="70"/>
  <c r="B93" i="70"/>
  <c r="C93" i="70"/>
  <c r="D93" i="70"/>
  <c r="B94" i="70"/>
  <c r="C94" i="70"/>
  <c r="D94" i="70"/>
  <c r="B95" i="70"/>
  <c r="C95" i="70"/>
  <c r="D95" i="70"/>
  <c r="B96" i="70"/>
  <c r="C96" i="70"/>
  <c r="D96" i="70"/>
  <c r="B97" i="70"/>
  <c r="C97" i="70"/>
  <c r="D97" i="70"/>
  <c r="B98" i="70"/>
  <c r="C98" i="70"/>
  <c r="D98" i="70"/>
  <c r="B99" i="70"/>
  <c r="C99" i="70"/>
  <c r="D99" i="70"/>
  <c r="B100" i="70"/>
  <c r="C100" i="70"/>
  <c r="D100" i="70"/>
  <c r="B101" i="70"/>
  <c r="C101" i="70"/>
  <c r="D101" i="70"/>
  <c r="B102" i="70"/>
  <c r="C102" i="70"/>
  <c r="D102" i="70"/>
  <c r="B103" i="70"/>
  <c r="C103" i="70"/>
  <c r="D103" i="70"/>
  <c r="B104" i="70"/>
  <c r="C104" i="70"/>
  <c r="D104" i="70"/>
  <c r="B105" i="70"/>
  <c r="C105" i="70"/>
  <c r="D105" i="70"/>
  <c r="B106" i="70"/>
  <c r="C106" i="70"/>
  <c r="D106" i="70"/>
  <c r="B107" i="70"/>
  <c r="C107" i="70"/>
  <c r="D107" i="70"/>
  <c r="B108" i="70"/>
  <c r="C108" i="70"/>
  <c r="D108" i="70"/>
  <c r="B109" i="70"/>
  <c r="C109" i="70"/>
  <c r="D109" i="70"/>
  <c r="B110" i="70"/>
  <c r="C110" i="70"/>
  <c r="D110" i="70"/>
  <c r="B111" i="70"/>
  <c r="C111" i="70"/>
  <c r="D111" i="70"/>
  <c r="B112" i="70"/>
  <c r="C112" i="70"/>
  <c r="D112" i="70"/>
  <c r="B113" i="70"/>
  <c r="C113" i="70"/>
  <c r="D113" i="70"/>
  <c r="B114" i="70"/>
  <c r="C114" i="70"/>
  <c r="D114" i="70"/>
  <c r="B115" i="70"/>
  <c r="C115" i="70"/>
  <c r="D115" i="70"/>
  <c r="B116" i="70"/>
  <c r="C116" i="70"/>
  <c r="D116" i="70"/>
  <c r="B117" i="70"/>
  <c r="C117" i="70"/>
  <c r="D117" i="70"/>
  <c r="B118" i="70"/>
  <c r="C118" i="70"/>
  <c r="D118" i="70"/>
  <c r="B119" i="70"/>
  <c r="C119" i="70"/>
  <c r="D119" i="70"/>
  <c r="B120" i="70"/>
  <c r="C120" i="70"/>
  <c r="D120" i="70"/>
  <c r="B121" i="70"/>
  <c r="C121" i="70"/>
  <c r="D121" i="70"/>
  <c r="B122" i="70"/>
  <c r="C122" i="70"/>
  <c r="D122" i="70"/>
  <c r="D5" i="70"/>
  <c r="C5" i="70"/>
  <c r="B5" i="70"/>
  <c r="C4" i="70"/>
  <c r="C3" i="70"/>
  <c r="C2" i="70"/>
  <c r="C2" i="68"/>
  <c r="C3" i="68"/>
  <c r="C4" i="68"/>
  <c r="C5" i="68"/>
  <c r="C6" i="68"/>
  <c r="C7" i="68"/>
  <c r="C8" i="68"/>
  <c r="C9" i="68"/>
  <c r="C10" i="68"/>
  <c r="C11" i="68"/>
  <c r="C12" i="68"/>
  <c r="C6" i="67"/>
  <c r="D6" i="67"/>
  <c r="C7" i="67"/>
  <c r="D7" i="67"/>
  <c r="C8" i="67"/>
  <c r="D8" i="67"/>
  <c r="C9" i="67"/>
  <c r="D9" i="67"/>
  <c r="C10" i="67"/>
  <c r="D10" i="67"/>
  <c r="C11" i="67"/>
  <c r="D11" i="67"/>
  <c r="C12" i="67"/>
  <c r="D12" i="67"/>
  <c r="C13" i="67"/>
  <c r="D13" i="67"/>
  <c r="C14" i="67"/>
  <c r="D14" i="67"/>
  <c r="C15" i="67"/>
  <c r="D15" i="67"/>
  <c r="C16" i="67"/>
  <c r="D16" i="67"/>
  <c r="C17" i="67"/>
  <c r="D17" i="67"/>
  <c r="C18" i="67"/>
  <c r="D18" i="67"/>
  <c r="C19" i="67"/>
  <c r="D19" i="67"/>
  <c r="C20" i="67"/>
  <c r="D20" i="67"/>
  <c r="C21" i="67"/>
  <c r="D21" i="67"/>
  <c r="C22" i="67"/>
  <c r="D22" i="67"/>
  <c r="C23" i="67"/>
  <c r="D23" i="67"/>
  <c r="C24" i="67"/>
  <c r="D24" i="67"/>
  <c r="C25" i="67"/>
  <c r="D25" i="67"/>
  <c r="C26" i="67"/>
  <c r="D26" i="67"/>
  <c r="C27" i="67"/>
  <c r="D27" i="67"/>
  <c r="C28" i="67"/>
  <c r="D28" i="67"/>
  <c r="C29" i="67"/>
  <c r="D29" i="67"/>
  <c r="C30" i="67"/>
  <c r="D30" i="67"/>
  <c r="C31" i="67"/>
  <c r="D31" i="67"/>
  <c r="C32" i="67"/>
  <c r="D32" i="67"/>
  <c r="C33" i="67"/>
  <c r="D33" i="67"/>
  <c r="C34" i="67"/>
  <c r="D34" i="67"/>
  <c r="C3" i="67"/>
  <c r="D3" i="67"/>
  <c r="C4" i="67"/>
  <c r="D4" i="67"/>
  <c r="C5" i="67"/>
  <c r="D5" i="67"/>
  <c r="D2" i="67"/>
  <c r="C2" i="67"/>
  <c r="C2" i="66"/>
  <c r="D2" i="66"/>
  <c r="C3" i="66"/>
  <c r="D3" i="66"/>
  <c r="C4" i="66"/>
  <c r="D4" i="66"/>
  <c r="C5" i="66"/>
  <c r="D5" i="66"/>
  <c r="C6" i="66"/>
  <c r="D6" i="66"/>
  <c r="C7" i="66"/>
  <c r="D7" i="66"/>
  <c r="C8" i="66"/>
  <c r="D8" i="66"/>
  <c r="C9" i="66"/>
  <c r="D9" i="66"/>
  <c r="C10" i="66"/>
  <c r="D10" i="66"/>
  <c r="C11" i="66"/>
  <c r="D11" i="66"/>
  <c r="C12" i="66"/>
  <c r="D12" i="66"/>
  <c r="C13" i="66"/>
  <c r="D13" i="66"/>
  <c r="C14" i="66"/>
  <c r="D14" i="66"/>
  <c r="C15" i="66"/>
  <c r="D15" i="66"/>
  <c r="C16" i="66"/>
  <c r="D16" i="66"/>
  <c r="C17" i="66"/>
  <c r="D17" i="66"/>
  <c r="C18" i="66"/>
  <c r="D18" i="66"/>
  <c r="C19" i="66"/>
  <c r="D19" i="66"/>
  <c r="C20" i="66"/>
  <c r="D20" i="66"/>
  <c r="C21" i="66"/>
  <c r="D21" i="66"/>
  <c r="C22" i="66"/>
  <c r="D22" i="66"/>
  <c r="C23" i="66"/>
  <c r="D23" i="66"/>
  <c r="C24" i="66"/>
  <c r="D24" i="66"/>
  <c r="C25" i="66"/>
  <c r="D25" i="66"/>
  <c r="C26" i="66"/>
  <c r="D26" i="66"/>
  <c r="C27" i="66"/>
  <c r="D27" i="66"/>
  <c r="C28" i="66"/>
  <c r="D28" i="66"/>
  <c r="C29" i="66"/>
  <c r="D29" i="66"/>
  <c r="C30" i="66"/>
  <c r="D30" i="66"/>
  <c r="C31" i="66"/>
  <c r="D31" i="66"/>
  <c r="C32" i="66"/>
  <c r="D32" i="66"/>
  <c r="C33" i="66"/>
  <c r="D33" i="66"/>
  <c r="C34" i="66"/>
  <c r="D34" i="66"/>
  <c r="C35" i="66"/>
  <c r="D35" i="66"/>
  <c r="C36" i="66"/>
  <c r="D36" i="66"/>
  <c r="C37" i="66"/>
  <c r="D37" i="66"/>
  <c r="C38" i="66"/>
  <c r="D38" i="66"/>
  <c r="C39" i="66"/>
  <c r="D39" i="66"/>
  <c r="C40" i="66"/>
  <c r="D40" i="66"/>
  <c r="C41" i="66"/>
  <c r="D41" i="66"/>
  <c r="C42" i="66"/>
  <c r="D42" i="66"/>
  <c r="C43" i="66"/>
  <c r="D43" i="66"/>
  <c r="C44" i="66"/>
  <c r="D44" i="66"/>
  <c r="C45" i="66"/>
  <c r="D45" i="66"/>
  <c r="C46" i="66"/>
  <c r="D46" i="66"/>
  <c r="C47" i="66"/>
  <c r="D47" i="66"/>
  <c r="C48" i="66"/>
  <c r="D48" i="66"/>
  <c r="C49" i="66"/>
  <c r="D49" i="66"/>
  <c r="C50" i="66"/>
  <c r="D50" i="66"/>
  <c r="C51" i="66"/>
  <c r="D51" i="66"/>
  <c r="C52" i="66"/>
  <c r="D52" i="66"/>
  <c r="C53" i="66"/>
  <c r="D53" i="66"/>
  <c r="C54" i="66"/>
  <c r="D54" i="66"/>
  <c r="C55" i="66"/>
  <c r="D55" i="66"/>
  <c r="C56" i="66"/>
  <c r="D56" i="66"/>
  <c r="C57" i="66"/>
  <c r="D57" i="66"/>
  <c r="C58" i="66"/>
  <c r="D58" i="66"/>
  <c r="C59" i="66"/>
  <c r="D59" i="66"/>
  <c r="C60" i="66"/>
  <c r="D60" i="66"/>
  <c r="C61" i="66"/>
  <c r="D61" i="66"/>
  <c r="C62" i="66"/>
  <c r="D62" i="66"/>
  <c r="C63" i="66"/>
  <c r="D63" i="66"/>
  <c r="C64" i="66"/>
  <c r="D64" i="66"/>
  <c r="C65" i="66"/>
  <c r="D65" i="66"/>
  <c r="C66" i="66"/>
  <c r="D66" i="66"/>
  <c r="C67" i="66"/>
  <c r="D67" i="66"/>
  <c r="C68" i="66"/>
  <c r="D68" i="66"/>
  <c r="C69" i="66"/>
  <c r="D69" i="66"/>
  <c r="C70" i="66"/>
  <c r="D70" i="66"/>
  <c r="C71" i="66"/>
  <c r="D71" i="66"/>
  <c r="C72" i="66"/>
  <c r="D72" i="66"/>
  <c r="C73" i="66"/>
  <c r="D73" i="66"/>
  <c r="C74" i="66"/>
  <c r="D74" i="66"/>
  <c r="C75" i="66"/>
  <c r="D75" i="66"/>
  <c r="C76" i="66"/>
  <c r="D76" i="66"/>
  <c r="C77" i="66"/>
  <c r="D77" i="66"/>
  <c r="C78" i="66"/>
  <c r="D78" i="66"/>
  <c r="C79" i="66"/>
  <c r="D79" i="66"/>
  <c r="C80" i="66"/>
  <c r="D80" i="66"/>
  <c r="C81" i="66"/>
  <c r="D81" i="66"/>
  <c r="C82" i="66"/>
  <c r="D82" i="66"/>
  <c r="C83" i="66"/>
  <c r="D83" i="66"/>
  <c r="C84" i="66"/>
  <c r="D84" i="66"/>
  <c r="C85" i="66"/>
  <c r="D85" i="66"/>
  <c r="C86" i="66"/>
  <c r="D86" i="66"/>
  <c r="C87" i="66"/>
  <c r="D87" i="66"/>
  <c r="C88" i="66"/>
  <c r="D88" i="66"/>
  <c r="C89" i="66"/>
  <c r="D89" i="66"/>
  <c r="C90" i="66"/>
  <c r="D90" i="66"/>
  <c r="C91" i="66"/>
  <c r="D91" i="66"/>
  <c r="C92" i="66"/>
  <c r="D92" i="66"/>
  <c r="C93" i="66"/>
  <c r="D93" i="66"/>
  <c r="C94" i="66"/>
  <c r="D94" i="66"/>
  <c r="C95" i="66"/>
  <c r="D95" i="66"/>
  <c r="C96" i="66"/>
  <c r="D96" i="66"/>
  <c r="C97" i="66"/>
  <c r="D97" i="66"/>
  <c r="C98" i="66"/>
  <c r="D98" i="66"/>
  <c r="C99" i="66"/>
  <c r="D99" i="66"/>
  <c r="C100" i="66"/>
  <c r="D100" i="66"/>
  <c r="C101" i="66"/>
  <c r="D101" i="66"/>
  <c r="C102" i="66"/>
  <c r="D102" i="66"/>
  <c r="C103" i="66"/>
  <c r="D103" i="66"/>
  <c r="C104" i="66"/>
  <c r="D104" i="66"/>
  <c r="C105" i="66"/>
  <c r="D105" i="66"/>
  <c r="C106" i="66"/>
  <c r="D106" i="66"/>
  <c r="C107" i="66"/>
  <c r="D107" i="66"/>
  <c r="C108" i="66"/>
  <c r="D108" i="66"/>
  <c r="C109" i="66"/>
  <c r="D109" i="66"/>
  <c r="C110" i="66"/>
  <c r="D110" i="66"/>
  <c r="C111" i="66"/>
  <c r="D111" i="66"/>
  <c r="C112" i="66"/>
  <c r="D112" i="66"/>
  <c r="C113" i="66"/>
  <c r="D113" i="66"/>
  <c r="C114" i="66"/>
  <c r="D114" i="66"/>
  <c r="C115" i="66"/>
  <c r="D115" i="66"/>
  <c r="C116" i="66"/>
  <c r="D116" i="66"/>
  <c r="C117" i="66"/>
  <c r="D117" i="66"/>
  <c r="C118" i="66"/>
  <c r="D118" i="66"/>
  <c r="C119" i="66"/>
  <c r="D119" i="66"/>
  <c r="C120" i="66"/>
  <c r="D120" i="66"/>
  <c r="C121" i="66"/>
  <c r="D121" i="66"/>
  <c r="C122" i="66"/>
  <c r="D122" i="66"/>
  <c r="C123" i="66"/>
  <c r="D123" i="66"/>
  <c r="C124" i="66"/>
  <c r="D124" i="66"/>
  <c r="C125" i="66"/>
  <c r="D125" i="66"/>
  <c r="C126" i="66"/>
  <c r="D126" i="66"/>
  <c r="C127" i="66"/>
  <c r="D127" i="66"/>
  <c r="C128" i="66"/>
  <c r="D128" i="66"/>
  <c r="C129" i="66"/>
  <c r="D129" i="66"/>
  <c r="C130" i="66"/>
  <c r="D130" i="66"/>
  <c r="C131" i="66"/>
  <c r="D131" i="66"/>
  <c r="C132" i="66"/>
  <c r="D132" i="66"/>
  <c r="C133" i="66"/>
  <c r="D133" i="66"/>
  <c r="C134" i="66"/>
  <c r="D134" i="66"/>
  <c r="C135" i="66"/>
  <c r="D135" i="66"/>
  <c r="C136" i="66"/>
  <c r="D136" i="66"/>
  <c r="C137" i="66"/>
  <c r="D137" i="66"/>
  <c r="C138" i="66"/>
  <c r="D138" i="66"/>
  <c r="C139" i="66"/>
  <c r="D139" i="66"/>
  <c r="C140" i="66"/>
  <c r="D140" i="66"/>
  <c r="C141" i="66"/>
  <c r="D141" i="66"/>
  <c r="C142" i="66"/>
  <c r="D142" i="66"/>
  <c r="C143" i="66"/>
  <c r="D143" i="66"/>
  <c r="C144" i="66"/>
  <c r="D144" i="66"/>
  <c r="C145" i="66"/>
  <c r="D145" i="66"/>
  <c r="C146" i="66"/>
  <c r="D146" i="66"/>
  <c r="C147" i="66"/>
  <c r="D147" i="66"/>
  <c r="C148" i="66"/>
  <c r="D148" i="66"/>
  <c r="C149" i="66"/>
  <c r="D149" i="66"/>
  <c r="C150" i="66"/>
  <c r="D150" i="66"/>
  <c r="C151" i="66"/>
  <c r="D151" i="66"/>
  <c r="C152" i="66"/>
  <c r="D152" i="66"/>
  <c r="C153" i="66"/>
  <c r="D153" i="66"/>
  <c r="C154" i="66"/>
  <c r="D154" i="66"/>
  <c r="C155" i="66"/>
  <c r="D155" i="66"/>
  <c r="C156" i="66"/>
  <c r="D156" i="66"/>
  <c r="C157" i="66"/>
  <c r="D157" i="66"/>
  <c r="C158" i="66"/>
  <c r="D158" i="66"/>
  <c r="C159" i="66"/>
  <c r="D159" i="66"/>
  <c r="C160" i="66"/>
  <c r="D160" i="66"/>
  <c r="C161" i="66"/>
  <c r="D161" i="66"/>
  <c r="C162" i="66"/>
  <c r="D162" i="66"/>
  <c r="C163" i="66"/>
  <c r="D163" i="66"/>
  <c r="C164" i="66"/>
  <c r="D164" i="66"/>
  <c r="C165" i="66"/>
  <c r="D165" i="66"/>
  <c r="C166" i="66"/>
  <c r="D166" i="66"/>
  <c r="C167" i="66"/>
  <c r="D167" i="66"/>
  <c r="C168" i="66"/>
  <c r="D168" i="66"/>
  <c r="C169" i="66"/>
  <c r="D169" i="66"/>
  <c r="C170" i="66"/>
  <c r="D170" i="66"/>
  <c r="C171" i="66"/>
  <c r="D171" i="66"/>
  <c r="C172" i="66"/>
  <c r="D172" i="66"/>
  <c r="C173" i="66"/>
  <c r="D173" i="66"/>
  <c r="C174" i="66"/>
  <c r="D174" i="66"/>
  <c r="C175" i="66"/>
  <c r="D175" i="66"/>
  <c r="C176" i="66"/>
  <c r="D176" i="66"/>
  <c r="C177" i="66"/>
  <c r="D177" i="66"/>
  <c r="C178" i="66"/>
  <c r="D178" i="66"/>
  <c r="C179" i="66"/>
  <c r="D179" i="66"/>
  <c r="C180" i="66"/>
  <c r="D180" i="66"/>
  <c r="C181" i="66"/>
  <c r="D181" i="66"/>
  <c r="C182" i="66"/>
  <c r="D182" i="66"/>
  <c r="C183" i="66"/>
  <c r="D183" i="66"/>
  <c r="C184" i="66"/>
  <c r="D184" i="66"/>
  <c r="C185" i="66"/>
  <c r="D185" i="66"/>
  <c r="C186" i="66"/>
  <c r="D186" i="66"/>
  <c r="C187" i="66"/>
  <c r="D187" i="66"/>
  <c r="C188" i="66"/>
  <c r="D188" i="66"/>
  <c r="C189" i="66"/>
  <c r="D189" i="66"/>
  <c r="C190" i="66"/>
  <c r="D190" i="66"/>
  <c r="C191" i="66"/>
  <c r="D191" i="66"/>
  <c r="C192" i="66"/>
  <c r="D192" i="66"/>
  <c r="C193" i="66"/>
  <c r="D193" i="66"/>
  <c r="C194" i="66"/>
  <c r="D194" i="66"/>
  <c r="C195" i="66"/>
  <c r="D195" i="66"/>
  <c r="C196" i="66"/>
  <c r="D196" i="66"/>
  <c r="C197" i="66"/>
  <c r="D197" i="66"/>
  <c r="C198" i="66"/>
  <c r="D198" i="66"/>
  <c r="C199" i="66"/>
  <c r="D199" i="66"/>
  <c r="C200" i="66"/>
  <c r="D200" i="66"/>
  <c r="C201" i="66"/>
  <c r="D201" i="66"/>
  <c r="C202" i="66"/>
  <c r="D202" i="66"/>
  <c r="C203" i="66"/>
  <c r="D203" i="66"/>
  <c r="C204" i="66"/>
  <c r="D204" i="66"/>
  <c r="C205" i="66"/>
  <c r="D205" i="66"/>
  <c r="C206" i="66"/>
  <c r="D206" i="66"/>
  <c r="C207" i="66"/>
  <c r="D207" i="66"/>
  <c r="C208" i="66"/>
  <c r="D208" i="66"/>
  <c r="C209" i="66"/>
  <c r="D209" i="66"/>
  <c r="C210" i="66"/>
  <c r="D210" i="66"/>
  <c r="C211" i="66"/>
  <c r="D211" i="66"/>
  <c r="C212" i="66"/>
  <c r="D212" i="66"/>
  <c r="C213" i="66"/>
  <c r="D213" i="66"/>
  <c r="C214" i="66"/>
  <c r="D214" i="66"/>
  <c r="C215" i="66"/>
  <c r="D215" i="66"/>
  <c r="C216" i="66"/>
  <c r="D216" i="66"/>
  <c r="C217" i="66"/>
  <c r="D217" i="66"/>
  <c r="C218" i="66"/>
  <c r="D218" i="66"/>
  <c r="C219" i="66"/>
  <c r="D219" i="66"/>
  <c r="C220" i="66"/>
  <c r="D220" i="66"/>
  <c r="C221" i="66"/>
  <c r="D221" i="66"/>
  <c r="C222" i="66"/>
  <c r="D222" i="66"/>
  <c r="C223" i="66"/>
  <c r="D223" i="66"/>
  <c r="C224" i="66"/>
  <c r="D224" i="66"/>
  <c r="C225" i="66"/>
  <c r="D225" i="66"/>
  <c r="C226" i="66"/>
  <c r="D226" i="66"/>
  <c r="C227" i="66"/>
  <c r="D227" i="66"/>
  <c r="C228" i="66"/>
  <c r="D228" i="66"/>
  <c r="C229" i="66"/>
  <c r="D229" i="66"/>
  <c r="C230" i="66"/>
  <c r="D230" i="66"/>
  <c r="C231" i="66"/>
  <c r="D231" i="66"/>
  <c r="C232" i="66"/>
  <c r="D232" i="66"/>
  <c r="C233" i="66"/>
  <c r="D233" i="66"/>
  <c r="C234" i="66"/>
  <c r="D234" i="66"/>
  <c r="C235" i="66"/>
  <c r="D235" i="66"/>
  <c r="C236" i="66"/>
  <c r="D236" i="66"/>
  <c r="C237" i="66"/>
  <c r="D237" i="66"/>
  <c r="C238" i="66"/>
  <c r="D238" i="66"/>
  <c r="C239" i="66"/>
  <c r="D239" i="66"/>
  <c r="C240" i="66"/>
  <c r="D240" i="66"/>
  <c r="C241" i="66"/>
  <c r="D241" i="66"/>
  <c r="C242" i="66"/>
  <c r="D242" i="66"/>
  <c r="C243" i="66"/>
  <c r="D243" i="66"/>
  <c r="C244" i="66"/>
  <c r="D244" i="66"/>
  <c r="C245" i="66"/>
  <c r="D245" i="66"/>
  <c r="C246" i="66"/>
  <c r="D246" i="66"/>
  <c r="C247" i="66"/>
  <c r="D247" i="66"/>
  <c r="C248" i="66"/>
  <c r="D248" i="66"/>
  <c r="C249" i="66"/>
  <c r="D249" i="66"/>
  <c r="C250" i="66"/>
  <c r="D250" i="66"/>
  <c r="C251" i="66"/>
  <c r="D251" i="66"/>
  <c r="C252" i="66"/>
  <c r="D252" i="66"/>
  <c r="C253" i="66"/>
  <c r="D253" i="66"/>
  <c r="C254" i="66"/>
  <c r="D254" i="66"/>
  <c r="C255" i="66"/>
  <c r="D255" i="66"/>
  <c r="C256" i="66"/>
  <c r="D256" i="66"/>
  <c r="C257" i="66"/>
  <c r="D257" i="66"/>
  <c r="C258" i="66"/>
  <c r="D258" i="66"/>
  <c r="C259" i="66"/>
  <c r="D259" i="66"/>
  <c r="C260" i="66"/>
  <c r="D260" i="66"/>
  <c r="C261" i="66"/>
  <c r="D261" i="66"/>
  <c r="C262" i="66"/>
  <c r="D262" i="66"/>
  <c r="C263" i="66"/>
  <c r="D263" i="66"/>
  <c r="C264" i="66"/>
  <c r="D264" i="66"/>
  <c r="C265" i="66"/>
  <c r="D265" i="66"/>
  <c r="C266" i="66"/>
  <c r="D266" i="66"/>
  <c r="C267" i="66"/>
  <c r="D267" i="66"/>
  <c r="C268" i="66"/>
  <c r="D268" i="66"/>
  <c r="C269" i="66"/>
  <c r="D269" i="66"/>
  <c r="C270" i="66"/>
  <c r="D270" i="66"/>
  <c r="C271" i="66"/>
  <c r="D271" i="66"/>
  <c r="C272" i="66"/>
  <c r="D272" i="66"/>
  <c r="C273" i="66"/>
  <c r="D273" i="66"/>
  <c r="C274" i="66"/>
  <c r="D274" i="66"/>
  <c r="C275" i="66"/>
  <c r="D275" i="66"/>
  <c r="C276" i="66"/>
  <c r="D276" i="66"/>
  <c r="C277" i="66"/>
  <c r="D277" i="66"/>
  <c r="C278" i="66"/>
  <c r="D278" i="66"/>
  <c r="C279" i="66"/>
  <c r="D279" i="66"/>
  <c r="C280" i="66"/>
  <c r="D280" i="66"/>
  <c r="C281" i="66"/>
  <c r="D281" i="66"/>
  <c r="C282" i="66"/>
  <c r="D282" i="66"/>
  <c r="C283" i="66"/>
  <c r="D283" i="66"/>
  <c r="C284" i="66"/>
  <c r="D284" i="66"/>
  <c r="C285" i="66"/>
  <c r="D285" i="66"/>
  <c r="C286" i="66"/>
  <c r="D286" i="66"/>
  <c r="C287" i="66"/>
  <c r="D287" i="66"/>
  <c r="C288" i="66"/>
  <c r="D288" i="66"/>
  <c r="C289" i="66"/>
  <c r="D289" i="66"/>
  <c r="C290" i="66"/>
  <c r="D290" i="66"/>
  <c r="C291" i="66"/>
  <c r="D291" i="66"/>
  <c r="C292" i="66"/>
  <c r="D292" i="66"/>
  <c r="C293" i="66"/>
  <c r="D293" i="66"/>
  <c r="C294" i="66"/>
  <c r="D294" i="66"/>
  <c r="C295" i="66"/>
  <c r="D295" i="66"/>
  <c r="C296" i="66"/>
  <c r="D296" i="66"/>
  <c r="C297" i="66"/>
  <c r="D297" i="66"/>
  <c r="C298" i="66"/>
  <c r="D298" i="66"/>
  <c r="C299" i="66"/>
  <c r="D299" i="66"/>
  <c r="C300" i="66"/>
  <c r="D300" i="66"/>
  <c r="C301" i="66"/>
  <c r="D301" i="66"/>
  <c r="C302" i="66"/>
  <c r="D302" i="66"/>
  <c r="C303" i="66"/>
  <c r="D303" i="66"/>
  <c r="C304" i="66"/>
  <c r="D304" i="66"/>
  <c r="C305" i="66"/>
  <c r="D305" i="66"/>
  <c r="C306" i="66"/>
  <c r="D306" i="66"/>
  <c r="C307" i="66"/>
  <c r="D307" i="66"/>
  <c r="C308" i="66"/>
  <c r="D308" i="66"/>
  <c r="C309" i="66"/>
  <c r="D309" i="66"/>
  <c r="C310" i="66"/>
  <c r="D310" i="66"/>
  <c r="C311" i="66"/>
  <c r="D311" i="66"/>
  <c r="C312" i="66"/>
  <c r="D312" i="66"/>
  <c r="C313" i="66"/>
  <c r="D313" i="66"/>
  <c r="C314" i="66"/>
  <c r="D314" i="66"/>
  <c r="C315" i="66"/>
  <c r="D315" i="66"/>
  <c r="C316" i="66"/>
  <c r="D316" i="66"/>
  <c r="C317" i="66"/>
  <c r="D317" i="66"/>
  <c r="C318" i="66"/>
  <c r="D318" i="66"/>
  <c r="C319" i="66"/>
  <c r="D319" i="66"/>
  <c r="C320" i="66"/>
  <c r="D320" i="66"/>
  <c r="C321" i="66"/>
  <c r="D321" i="66"/>
  <c r="C322" i="66"/>
  <c r="D322" i="66"/>
  <c r="C323" i="66"/>
  <c r="D323" i="66"/>
  <c r="C324" i="66"/>
  <c r="D324" i="66"/>
  <c r="C325" i="66"/>
  <c r="D325" i="66"/>
  <c r="C326" i="66"/>
  <c r="D326" i="66"/>
  <c r="C327" i="66"/>
  <c r="D327" i="66"/>
  <c r="C328" i="66"/>
  <c r="D328" i="66"/>
  <c r="C329" i="66"/>
  <c r="D329" i="66"/>
  <c r="C330" i="66"/>
  <c r="D330" i="66"/>
  <c r="C331" i="66"/>
  <c r="D331" i="66"/>
  <c r="C332" i="66"/>
  <c r="D332" i="66"/>
  <c r="C333" i="66"/>
  <c r="D333" i="66"/>
  <c r="C334" i="66"/>
  <c r="D334" i="66"/>
  <c r="C335" i="66"/>
  <c r="D335" i="66"/>
  <c r="C336" i="66"/>
  <c r="D336" i="66"/>
  <c r="C337" i="66"/>
  <c r="D337" i="66"/>
  <c r="C338" i="66"/>
  <c r="D338" i="66"/>
  <c r="C339" i="66"/>
  <c r="D339" i="66"/>
  <c r="C340" i="66"/>
  <c r="D340" i="66"/>
  <c r="C341" i="66"/>
  <c r="D341" i="66"/>
  <c r="C342" i="66"/>
  <c r="D342" i="66"/>
  <c r="C343" i="66"/>
  <c r="D343" i="66"/>
  <c r="C344" i="66"/>
  <c r="D344" i="66"/>
  <c r="C345" i="66"/>
  <c r="D345" i="66"/>
  <c r="C346" i="66"/>
  <c r="D346" i="66"/>
  <c r="C347" i="66"/>
  <c r="D347" i="66"/>
  <c r="C348" i="66"/>
  <c r="D348" i="66"/>
  <c r="C349" i="66"/>
  <c r="D349" i="66"/>
  <c r="C350" i="66"/>
  <c r="D350" i="66"/>
  <c r="C351" i="66"/>
  <c r="D351" i="66"/>
  <c r="C352" i="66"/>
  <c r="D352" i="66"/>
  <c r="C353" i="66"/>
  <c r="D353" i="66"/>
  <c r="C354" i="66"/>
  <c r="D354" i="66"/>
  <c r="C355" i="66"/>
  <c r="D355" i="66"/>
  <c r="C356" i="66"/>
  <c r="D356" i="66"/>
  <c r="C357" i="66"/>
  <c r="D357" i="66"/>
  <c r="C358" i="66"/>
  <c r="D358" i="66"/>
  <c r="C359" i="66"/>
  <c r="D359" i="66"/>
  <c r="C360" i="66"/>
  <c r="D360" i="66"/>
  <c r="C361" i="66"/>
  <c r="D361" i="66"/>
  <c r="C362" i="66"/>
  <c r="D362" i="66"/>
  <c r="C363" i="66"/>
  <c r="D363" i="66"/>
  <c r="C364" i="66"/>
  <c r="D364" i="66"/>
  <c r="C365" i="66"/>
  <c r="D365" i="66"/>
  <c r="C366" i="66"/>
  <c r="D366" i="66"/>
  <c r="C367" i="66"/>
  <c r="D367" i="66"/>
  <c r="C368" i="66"/>
  <c r="D368" i="66"/>
  <c r="C369" i="66"/>
  <c r="D369" i="66"/>
  <c r="C370" i="66"/>
  <c r="D370" i="66"/>
  <c r="C371" i="66"/>
  <c r="D371" i="66"/>
  <c r="C372" i="66"/>
  <c r="D372" i="66"/>
  <c r="C373" i="66"/>
  <c r="D373" i="66"/>
  <c r="C374" i="66"/>
  <c r="D374" i="66"/>
  <c r="C375" i="66"/>
  <c r="D375" i="66"/>
  <c r="C376" i="66"/>
  <c r="D376" i="66"/>
  <c r="C377" i="66"/>
  <c r="D377" i="66"/>
  <c r="C378" i="66"/>
  <c r="D378" i="66"/>
  <c r="C379" i="66"/>
  <c r="D379" i="66"/>
  <c r="C380" i="66"/>
  <c r="D380" i="66"/>
  <c r="C381" i="66"/>
  <c r="D381" i="66"/>
  <c r="M3" i="57" l="1"/>
  <c r="N3" i="57"/>
  <c r="M4" i="57"/>
  <c r="N4" i="57"/>
  <c r="M5" i="57"/>
  <c r="N5" i="57"/>
  <c r="M6" i="57"/>
  <c r="N6" i="57"/>
  <c r="M7" i="57"/>
  <c r="N7" i="57"/>
  <c r="M8" i="57"/>
  <c r="N8" i="57"/>
  <c r="M9" i="57"/>
  <c r="N9" i="57"/>
  <c r="M10" i="57"/>
  <c r="N10" i="57"/>
  <c r="M11" i="57"/>
  <c r="N11" i="57"/>
  <c r="M12" i="57"/>
  <c r="N12" i="57"/>
  <c r="M13" i="57"/>
  <c r="N13" i="57"/>
  <c r="M14" i="57"/>
  <c r="N14" i="57"/>
  <c r="M15" i="57"/>
  <c r="N15" i="57"/>
  <c r="M16" i="57"/>
  <c r="N16" i="57"/>
  <c r="M17" i="57"/>
  <c r="N17" i="57"/>
  <c r="M18" i="57"/>
  <c r="N18" i="57"/>
  <c r="M19" i="57"/>
  <c r="N19" i="57"/>
  <c r="M20" i="57"/>
  <c r="N20" i="57"/>
  <c r="M21" i="57"/>
  <c r="N21" i="57"/>
  <c r="M22" i="57"/>
  <c r="N22" i="57"/>
  <c r="M23" i="57"/>
  <c r="N23" i="57"/>
  <c r="M24" i="57"/>
  <c r="N24" i="57"/>
  <c r="M25" i="57"/>
  <c r="N25" i="57"/>
  <c r="M26" i="57"/>
  <c r="N26" i="57"/>
  <c r="M27" i="57"/>
  <c r="N27" i="57"/>
  <c r="M28" i="57"/>
  <c r="N28" i="57"/>
  <c r="M29" i="57"/>
  <c r="N29" i="57"/>
  <c r="M30" i="57"/>
  <c r="N30" i="57"/>
  <c r="M31" i="57"/>
  <c r="N31" i="57"/>
  <c r="M32" i="57"/>
  <c r="N32" i="57"/>
  <c r="M33" i="57"/>
  <c r="N33" i="57"/>
  <c r="M34" i="57"/>
  <c r="N34" i="57"/>
  <c r="M35" i="57"/>
  <c r="N35" i="57"/>
  <c r="M36" i="57"/>
  <c r="N36" i="57"/>
  <c r="M37" i="57"/>
  <c r="N37" i="57"/>
  <c r="M38" i="57"/>
  <c r="N38" i="57"/>
  <c r="M39" i="57"/>
  <c r="N39" i="57"/>
  <c r="M40" i="57"/>
  <c r="N40" i="57"/>
  <c r="M41" i="57"/>
  <c r="N41" i="57"/>
  <c r="M42" i="57"/>
  <c r="N42" i="57"/>
  <c r="M43" i="57"/>
  <c r="N43" i="57"/>
  <c r="M44" i="57"/>
  <c r="N44" i="57"/>
  <c r="M45" i="57"/>
  <c r="N45" i="57"/>
  <c r="M46" i="57"/>
  <c r="N46" i="57"/>
  <c r="M47" i="57"/>
  <c r="N47" i="57"/>
  <c r="M48" i="57"/>
  <c r="N48" i="57"/>
  <c r="M49" i="57"/>
  <c r="N49" i="57"/>
  <c r="M50" i="57"/>
  <c r="N50" i="57"/>
  <c r="M51" i="57"/>
  <c r="N51" i="57"/>
  <c r="M52" i="57"/>
  <c r="N52" i="57"/>
  <c r="M53" i="57"/>
  <c r="N53" i="57"/>
  <c r="M54" i="57"/>
  <c r="N54" i="57"/>
  <c r="M55" i="57"/>
  <c r="N55" i="57"/>
  <c r="M56" i="57"/>
  <c r="N56" i="57"/>
  <c r="M57" i="57"/>
  <c r="N57" i="57"/>
  <c r="M58" i="57"/>
  <c r="N58" i="57"/>
  <c r="M59" i="57"/>
  <c r="N59" i="57"/>
  <c r="M60" i="57"/>
  <c r="N60" i="57"/>
  <c r="M61" i="57"/>
  <c r="N61" i="57"/>
  <c r="M62" i="57"/>
  <c r="N62" i="57"/>
  <c r="M63" i="57"/>
  <c r="N63" i="57"/>
  <c r="M64" i="57"/>
  <c r="N64" i="57"/>
  <c r="M65" i="57"/>
  <c r="N65" i="57"/>
  <c r="M66" i="57"/>
  <c r="N66" i="57"/>
  <c r="M67" i="57"/>
  <c r="N67" i="57"/>
  <c r="M68" i="57"/>
  <c r="N68" i="57"/>
  <c r="M69" i="57"/>
  <c r="N69" i="57"/>
  <c r="M70" i="57"/>
  <c r="N70" i="57"/>
  <c r="M71" i="57"/>
  <c r="N71" i="57"/>
  <c r="M72" i="57"/>
  <c r="N72" i="57"/>
  <c r="M73" i="57"/>
  <c r="N73" i="57"/>
  <c r="M74" i="57"/>
  <c r="N74" i="57"/>
  <c r="M75" i="57"/>
  <c r="N75" i="57"/>
  <c r="M76" i="57"/>
  <c r="N76" i="57"/>
  <c r="M77" i="57"/>
  <c r="N77" i="57"/>
  <c r="M78" i="57"/>
  <c r="N78" i="57"/>
  <c r="M79" i="57"/>
  <c r="N79" i="57"/>
  <c r="M80" i="57"/>
  <c r="N80" i="57"/>
  <c r="M81" i="57"/>
  <c r="N81" i="57"/>
  <c r="M82" i="57"/>
  <c r="N82" i="57"/>
  <c r="M83" i="57"/>
  <c r="N83" i="57"/>
  <c r="M84" i="57"/>
  <c r="N84" i="57"/>
  <c r="M85" i="57"/>
  <c r="N85" i="57"/>
  <c r="M86" i="57"/>
  <c r="N86" i="57"/>
  <c r="M87" i="57"/>
  <c r="N87" i="57"/>
  <c r="M88" i="57"/>
  <c r="N88" i="57"/>
  <c r="M89" i="57"/>
  <c r="N89" i="57"/>
  <c r="M90" i="57"/>
  <c r="N90" i="57"/>
  <c r="M91" i="57"/>
  <c r="N91" i="57"/>
  <c r="M92" i="57"/>
  <c r="N92" i="57"/>
  <c r="M93" i="57"/>
  <c r="N93" i="57"/>
  <c r="M94" i="57"/>
  <c r="N94" i="57"/>
  <c r="M95" i="57"/>
  <c r="N95" i="57"/>
  <c r="M96" i="57"/>
  <c r="N96" i="57"/>
  <c r="M97" i="57"/>
  <c r="N97" i="57"/>
  <c r="M98" i="57"/>
  <c r="N98" i="57"/>
  <c r="M99" i="57"/>
  <c r="N99" i="57"/>
  <c r="M100" i="57"/>
  <c r="N100" i="57"/>
  <c r="M101" i="57"/>
  <c r="N101" i="57"/>
  <c r="N2" i="57"/>
  <c r="M2" i="57"/>
  <c r="M8" i="56"/>
  <c r="N8" i="56"/>
  <c r="M9" i="56"/>
  <c r="N9" i="56"/>
  <c r="M10" i="56"/>
  <c r="N10" i="56"/>
  <c r="M11" i="56"/>
  <c r="N11" i="56"/>
  <c r="M12" i="56"/>
  <c r="N12" i="56"/>
  <c r="M13" i="56"/>
  <c r="N13" i="56"/>
  <c r="M14" i="56"/>
  <c r="N14" i="56"/>
  <c r="M15" i="56"/>
  <c r="N15" i="56"/>
  <c r="M16" i="56"/>
  <c r="N16" i="56"/>
  <c r="M17" i="56"/>
  <c r="N17" i="56"/>
  <c r="M18" i="56"/>
  <c r="N18" i="56"/>
  <c r="M19" i="56"/>
  <c r="N19" i="56"/>
  <c r="M20" i="56"/>
  <c r="N20" i="56"/>
  <c r="M21" i="56"/>
  <c r="N21" i="56"/>
  <c r="M22" i="56"/>
  <c r="N22" i="56"/>
  <c r="M23" i="56"/>
  <c r="N23" i="56"/>
  <c r="M24" i="56"/>
  <c r="N24" i="56"/>
  <c r="M25" i="56"/>
  <c r="N25" i="56"/>
  <c r="M26" i="56"/>
  <c r="N26" i="56"/>
  <c r="M27" i="56"/>
  <c r="N27" i="56"/>
  <c r="M28" i="56"/>
  <c r="N28" i="56"/>
  <c r="M29" i="56"/>
  <c r="N29" i="56"/>
  <c r="M30" i="56"/>
  <c r="N30" i="56"/>
  <c r="M31" i="56"/>
  <c r="N31" i="56"/>
  <c r="M32" i="56"/>
  <c r="N32" i="56"/>
  <c r="M33" i="56"/>
  <c r="N33" i="56"/>
  <c r="M34" i="56"/>
  <c r="N34" i="56"/>
  <c r="M35" i="56"/>
  <c r="N35" i="56"/>
  <c r="M36" i="56"/>
  <c r="N36" i="56"/>
  <c r="M37" i="56"/>
  <c r="N37" i="56"/>
  <c r="M38" i="56"/>
  <c r="N38" i="56"/>
  <c r="M39" i="56"/>
  <c r="N39" i="56"/>
  <c r="M40" i="56"/>
  <c r="N40" i="56"/>
  <c r="M41" i="56"/>
  <c r="N41" i="56"/>
  <c r="M42" i="56"/>
  <c r="N42" i="56"/>
  <c r="M43" i="56"/>
  <c r="N43" i="56"/>
  <c r="M44" i="56"/>
  <c r="N44" i="56"/>
  <c r="M45" i="56"/>
  <c r="N45" i="56"/>
  <c r="M46" i="56"/>
  <c r="N46" i="56"/>
  <c r="M47" i="56"/>
  <c r="N47" i="56"/>
  <c r="M48" i="56"/>
  <c r="N48" i="56"/>
  <c r="M49" i="56"/>
  <c r="N49" i="56"/>
  <c r="M50" i="56"/>
  <c r="N50" i="56"/>
  <c r="M51" i="56"/>
  <c r="N51" i="56"/>
  <c r="M52" i="56"/>
  <c r="N52" i="56"/>
  <c r="M53" i="56"/>
  <c r="N53" i="56"/>
  <c r="M54" i="56"/>
  <c r="N54" i="56"/>
  <c r="M55" i="56"/>
  <c r="N55" i="56"/>
  <c r="M56" i="56"/>
  <c r="N56" i="56"/>
  <c r="M57" i="56"/>
  <c r="N57" i="56"/>
  <c r="M58" i="56"/>
  <c r="N58" i="56"/>
  <c r="M59" i="56"/>
  <c r="N59" i="56"/>
  <c r="M60" i="56"/>
  <c r="N60" i="56"/>
  <c r="M61" i="56"/>
  <c r="N61" i="56"/>
  <c r="M62" i="56"/>
  <c r="N62" i="56"/>
  <c r="M63" i="56"/>
  <c r="N63" i="56"/>
  <c r="M64" i="56"/>
  <c r="N64" i="56"/>
  <c r="M65" i="56"/>
  <c r="N65" i="56"/>
  <c r="M66" i="56"/>
  <c r="N66" i="56"/>
  <c r="M67" i="56"/>
  <c r="N67" i="56"/>
  <c r="M68" i="56"/>
  <c r="N68" i="56"/>
  <c r="M69" i="56"/>
  <c r="N69" i="56"/>
  <c r="M70" i="56"/>
  <c r="N70" i="56"/>
  <c r="M71" i="56"/>
  <c r="N71" i="56"/>
  <c r="M72" i="56"/>
  <c r="N72" i="56"/>
  <c r="M73" i="56"/>
  <c r="N73" i="56"/>
  <c r="M74" i="56"/>
  <c r="N74" i="56"/>
  <c r="M75" i="56"/>
  <c r="N75" i="56"/>
  <c r="M76" i="56"/>
  <c r="N76" i="56"/>
  <c r="M77" i="56"/>
  <c r="N77" i="56"/>
  <c r="M78" i="56"/>
  <c r="N78" i="56"/>
  <c r="M79" i="56"/>
  <c r="N79" i="56"/>
  <c r="M80" i="56"/>
  <c r="N80" i="56"/>
  <c r="M81" i="56"/>
  <c r="N81" i="56"/>
  <c r="M82" i="56"/>
  <c r="N82" i="56"/>
  <c r="M83" i="56"/>
  <c r="N83" i="56"/>
  <c r="M84" i="56"/>
  <c r="N84" i="56"/>
  <c r="M85" i="56"/>
  <c r="N85" i="56"/>
  <c r="M86" i="56"/>
  <c r="N86" i="56"/>
  <c r="M87" i="56"/>
  <c r="N87" i="56"/>
  <c r="M88" i="56"/>
  <c r="N88" i="56"/>
  <c r="M89" i="56"/>
  <c r="N89" i="56"/>
  <c r="M90" i="56"/>
  <c r="N90" i="56"/>
  <c r="M91" i="56"/>
  <c r="N91" i="56"/>
  <c r="M92" i="56"/>
  <c r="N92" i="56"/>
  <c r="M93" i="56"/>
  <c r="N93" i="56"/>
  <c r="M94" i="56"/>
  <c r="N94" i="56"/>
  <c r="M95" i="56"/>
  <c r="N95" i="56"/>
  <c r="M96" i="56"/>
  <c r="N96" i="56"/>
  <c r="M97" i="56"/>
  <c r="N97" i="56"/>
  <c r="M98" i="56"/>
  <c r="N98" i="56"/>
  <c r="M99" i="56"/>
  <c r="N99" i="56"/>
  <c r="M100" i="56"/>
  <c r="N100" i="56"/>
  <c r="M101" i="56"/>
  <c r="N101" i="56"/>
  <c r="N2" i="56"/>
  <c r="N3" i="56"/>
  <c r="N4" i="56"/>
  <c r="N5" i="56"/>
  <c r="N6" i="56"/>
  <c r="N7" i="56"/>
  <c r="M3" i="56"/>
  <c r="M4" i="56"/>
  <c r="M5" i="56"/>
  <c r="M6" i="56"/>
  <c r="M7" i="56"/>
  <c r="M2" i="56"/>
  <c r="Q91" i="57" l="1"/>
  <c r="H91" i="57" s="1"/>
  <c r="Q39" i="57"/>
  <c r="H39" i="57" s="1"/>
  <c r="E7" i="57"/>
  <c r="C7" i="57" s="1"/>
  <c r="D101" i="57"/>
  <c r="D99" i="57"/>
  <c r="D97" i="57"/>
  <c r="D95" i="57"/>
  <c r="D93" i="57"/>
  <c r="D91" i="57"/>
  <c r="D89" i="57"/>
  <c r="Q87" i="57"/>
  <c r="H87" i="57" s="1"/>
  <c r="D85" i="57"/>
  <c r="D83" i="57"/>
  <c r="O81" i="57"/>
  <c r="F81" i="57" s="1"/>
  <c r="E79" i="57"/>
  <c r="C79" i="57" s="1"/>
  <c r="D77" i="57"/>
  <c r="D75" i="57"/>
  <c r="D73" i="57"/>
  <c r="Q65" i="57"/>
  <c r="H65" i="57" s="1"/>
  <c r="Q2" i="57"/>
  <c r="H2" i="57" s="1"/>
  <c r="D98" i="57"/>
  <c r="P96" i="57"/>
  <c r="G96" i="57" s="1"/>
  <c r="P88" i="57"/>
  <c r="G88" i="57" s="1"/>
  <c r="D82" i="57"/>
  <c r="Q78" i="57"/>
  <c r="H78" i="57" s="1"/>
  <c r="P72" i="57"/>
  <c r="G72" i="57" s="1"/>
  <c r="Q68" i="57"/>
  <c r="H68" i="57" s="1"/>
  <c r="Q66" i="57"/>
  <c r="H66" i="57" s="1"/>
  <c r="P60" i="57"/>
  <c r="G60" i="57" s="1"/>
  <c r="E56" i="57"/>
  <c r="C56" i="57" s="1"/>
  <c r="D46" i="57"/>
  <c r="O44" i="57"/>
  <c r="F44" i="57" s="1"/>
  <c r="D34" i="57"/>
  <c r="Q32" i="57"/>
  <c r="H32" i="57" s="1"/>
  <c r="D26" i="57"/>
  <c r="E20" i="57"/>
  <c r="C20" i="57" s="1"/>
  <c r="D10" i="57"/>
  <c r="D86" i="57"/>
  <c r="D74" i="57"/>
  <c r="D62" i="57"/>
  <c r="D50" i="57"/>
  <c r="D18" i="57"/>
  <c r="D90" i="57"/>
  <c r="D78" i="57"/>
  <c r="D58" i="57"/>
  <c r="D42" i="57"/>
  <c r="D94" i="57"/>
  <c r="D70" i="57"/>
  <c r="D30" i="57"/>
  <c r="D100" i="57"/>
  <c r="D96" i="57"/>
  <c r="D92" i="57"/>
  <c r="D88" i="57"/>
  <c r="D84" i="57"/>
  <c r="D80" i="57"/>
  <c r="D76" i="57"/>
  <c r="D72" i="57"/>
  <c r="D68" i="57"/>
  <c r="D64" i="57"/>
  <c r="D60" i="57"/>
  <c r="D56" i="57"/>
  <c r="D54" i="57"/>
  <c r="D52" i="57"/>
  <c r="D48" i="57"/>
  <c r="D44" i="57"/>
  <c r="D40" i="57"/>
  <c r="D38" i="57"/>
  <c r="D36" i="57"/>
  <c r="D32" i="57"/>
  <c r="D28" i="57"/>
  <c r="D24" i="57"/>
  <c r="D22" i="57"/>
  <c r="D20" i="57"/>
  <c r="D16" i="57"/>
  <c r="D14" i="57"/>
  <c r="D12" i="57"/>
  <c r="D8" i="57"/>
  <c r="D6" i="57"/>
  <c r="D4" i="57"/>
  <c r="D66" i="57"/>
  <c r="D71" i="57"/>
  <c r="D69" i="57"/>
  <c r="D67" i="57"/>
  <c r="E65" i="57"/>
  <c r="C65" i="57" s="1"/>
  <c r="D63" i="57"/>
  <c r="D61" i="57"/>
  <c r="Q59" i="57"/>
  <c r="H59" i="57" s="1"/>
  <c r="P57" i="57"/>
  <c r="G57" i="57" s="1"/>
  <c r="D55" i="57"/>
  <c r="P53" i="57"/>
  <c r="G53" i="57" s="1"/>
  <c r="D51" i="57"/>
  <c r="D49" i="57"/>
  <c r="E47" i="57"/>
  <c r="C47" i="57" s="1"/>
  <c r="D45" i="57"/>
  <c r="D43" i="57"/>
  <c r="D41" i="57"/>
  <c r="D39" i="57"/>
  <c r="Q37" i="57"/>
  <c r="H37" i="57" s="1"/>
  <c r="E35" i="57"/>
  <c r="C35" i="57" s="1"/>
  <c r="Q33" i="57"/>
  <c r="H33" i="57" s="1"/>
  <c r="D31" i="57"/>
  <c r="D29" i="57"/>
  <c r="E27" i="57"/>
  <c r="C27" i="57" s="1"/>
  <c r="D25" i="57"/>
  <c r="D23" i="57"/>
  <c r="D21" i="57"/>
  <c r="Q19" i="57"/>
  <c r="H19" i="57" s="1"/>
  <c r="D17" i="57"/>
  <c r="D15" i="57"/>
  <c r="D13" i="57"/>
  <c r="D11" i="57"/>
  <c r="D9" i="57"/>
  <c r="D7" i="57"/>
  <c r="D5" i="57"/>
  <c r="D3" i="57"/>
  <c r="Q7" i="57"/>
  <c r="H7" i="57" s="1"/>
  <c r="E43" i="57"/>
  <c r="C43" i="57" s="1"/>
  <c r="P65" i="57"/>
  <c r="G65" i="57" s="1"/>
  <c r="D81" i="57"/>
  <c r="D65" i="57"/>
  <c r="D57" i="57"/>
  <c r="D53" i="57"/>
  <c r="D37" i="57"/>
  <c r="D33" i="57"/>
  <c r="E31" i="57"/>
  <c r="C31" i="57" s="1"/>
  <c r="P3" i="57"/>
  <c r="G3" i="57" s="1"/>
  <c r="Q83" i="57"/>
  <c r="H83" i="57" s="1"/>
  <c r="D87" i="57"/>
  <c r="D79" i="57"/>
  <c r="D59" i="57"/>
  <c r="D47" i="57"/>
  <c r="D35" i="57"/>
  <c r="D27" i="57"/>
  <c r="D19" i="57"/>
  <c r="Q93" i="57"/>
  <c r="H93" i="57" s="1"/>
  <c r="D2" i="57"/>
  <c r="Q60" i="57"/>
  <c r="H60" i="57" s="1"/>
  <c r="E60" i="57"/>
  <c r="C60" i="57" s="1"/>
  <c r="Q101" i="57"/>
  <c r="H101" i="57" s="1"/>
  <c r="Q97" i="57"/>
  <c r="H97" i="57" s="1"/>
  <c r="E75" i="57"/>
  <c r="C75" i="57" s="1"/>
  <c r="Q8" i="57"/>
  <c r="H8" i="57" s="1"/>
  <c r="Q12" i="57"/>
  <c r="H12" i="57" s="1"/>
  <c r="P20" i="57"/>
  <c r="G20" i="57" s="1"/>
  <c r="Q30" i="57"/>
  <c r="H30" i="57" s="1"/>
  <c r="O32" i="57"/>
  <c r="F32" i="57" s="1"/>
  <c r="O57" i="57"/>
  <c r="R57" i="57" s="1"/>
  <c r="I57" i="57" s="1"/>
  <c r="P61" i="57"/>
  <c r="G61" i="57" s="1"/>
  <c r="P87" i="57"/>
  <c r="G87" i="57" s="1"/>
  <c r="E23" i="57"/>
  <c r="C23" i="57" s="1"/>
  <c r="Q38" i="57"/>
  <c r="H38" i="57" s="1"/>
  <c r="Q52" i="57"/>
  <c r="H52" i="57" s="1"/>
  <c r="Q64" i="57"/>
  <c r="H64" i="57" s="1"/>
  <c r="Q69" i="57"/>
  <c r="H69" i="57" s="1"/>
  <c r="Q84" i="57"/>
  <c r="H84" i="57" s="1"/>
  <c r="Q92" i="57"/>
  <c r="H92" i="57" s="1"/>
  <c r="O9" i="57"/>
  <c r="F9" i="57" s="1"/>
  <c r="Q11" i="57"/>
  <c r="H11" i="57" s="1"/>
  <c r="P13" i="57"/>
  <c r="G13" i="57" s="1"/>
  <c r="E15" i="57"/>
  <c r="C15" i="57" s="1"/>
  <c r="P17" i="57"/>
  <c r="G17" i="57" s="1"/>
  <c r="E19" i="57"/>
  <c r="C19" i="57" s="1"/>
  <c r="Q20" i="57"/>
  <c r="H20" i="57" s="1"/>
  <c r="P15" i="57"/>
  <c r="G15" i="57" s="1"/>
  <c r="P31" i="57"/>
  <c r="G31" i="57" s="1"/>
  <c r="O39" i="57"/>
  <c r="R39" i="57" s="1"/>
  <c r="I39" i="57" s="1"/>
  <c r="O43" i="57"/>
  <c r="R43" i="57" s="1"/>
  <c r="I43" i="57" s="1"/>
  <c r="O53" i="57"/>
  <c r="R53" i="57" s="1"/>
  <c r="I53" i="57" s="1"/>
  <c r="Q56" i="57"/>
  <c r="H56" i="57" s="1"/>
  <c r="Q99" i="57"/>
  <c r="H99" i="57" s="1"/>
  <c r="E2" i="57"/>
  <c r="C2" i="57" s="1"/>
  <c r="P7" i="57"/>
  <c r="G7" i="57" s="1"/>
  <c r="E12" i="57"/>
  <c r="C12" i="57" s="1"/>
  <c r="O12" i="57"/>
  <c r="F12" i="57" s="1"/>
  <c r="Q14" i="57"/>
  <c r="H14" i="57" s="1"/>
  <c r="Q16" i="57"/>
  <c r="H16" i="57" s="1"/>
  <c r="O21" i="57"/>
  <c r="R21" i="57" s="1"/>
  <c r="I21" i="57" s="1"/>
  <c r="P23" i="57"/>
  <c r="G23" i="57" s="1"/>
  <c r="Q27" i="57"/>
  <c r="H27" i="57" s="1"/>
  <c r="P39" i="57"/>
  <c r="G39" i="57" s="1"/>
  <c r="O40" i="57"/>
  <c r="R40" i="57" s="1"/>
  <c r="I40" i="57" s="1"/>
  <c r="P43" i="57"/>
  <c r="G43" i="57" s="1"/>
  <c r="O47" i="57"/>
  <c r="R47" i="57" s="1"/>
  <c r="I47" i="57" s="1"/>
  <c r="O50" i="57"/>
  <c r="R50" i="57" s="1"/>
  <c r="I50" i="57" s="1"/>
  <c r="O69" i="57"/>
  <c r="R69" i="57" s="1"/>
  <c r="I69" i="57" s="1"/>
  <c r="Q71" i="57"/>
  <c r="H71" i="57" s="1"/>
  <c r="O72" i="57"/>
  <c r="R72" i="57" s="1"/>
  <c r="I72" i="57" s="1"/>
  <c r="P76" i="57"/>
  <c r="G76" i="57" s="1"/>
  <c r="Q79" i="57"/>
  <c r="H79" i="57" s="1"/>
  <c r="Q86" i="57"/>
  <c r="H86" i="57" s="1"/>
  <c r="P92" i="57"/>
  <c r="G92" i="57" s="1"/>
  <c r="O93" i="57"/>
  <c r="F93" i="57" s="1"/>
  <c r="D7" i="56"/>
  <c r="D3" i="56"/>
  <c r="Q6" i="57"/>
  <c r="H6" i="57" s="1"/>
  <c r="P12" i="57"/>
  <c r="G12" i="57" s="1"/>
  <c r="O20" i="57"/>
  <c r="F20" i="57" s="1"/>
  <c r="O22" i="57"/>
  <c r="R22" i="57" s="1"/>
  <c r="I22" i="57" s="1"/>
  <c r="Q24" i="57"/>
  <c r="H24" i="57" s="1"/>
  <c r="Q26" i="57"/>
  <c r="H26" i="57" s="1"/>
  <c r="P29" i="57"/>
  <c r="G29" i="57" s="1"/>
  <c r="E39" i="57"/>
  <c r="C39" i="57" s="1"/>
  <c r="Q41" i="57"/>
  <c r="H41" i="57" s="1"/>
  <c r="Q48" i="57"/>
  <c r="H48" i="57" s="1"/>
  <c r="Q61" i="57"/>
  <c r="H61" i="57" s="1"/>
  <c r="O62" i="57"/>
  <c r="F62" i="57" s="1"/>
  <c r="O65" i="57"/>
  <c r="R65" i="57" s="1"/>
  <c r="I65" i="57" s="1"/>
  <c r="E69" i="57"/>
  <c r="C69" i="57" s="1"/>
  <c r="P69" i="57"/>
  <c r="G69" i="57" s="1"/>
  <c r="Q80" i="57"/>
  <c r="H80" i="57" s="1"/>
  <c r="Q88" i="57"/>
  <c r="H88" i="57" s="1"/>
  <c r="E89" i="57"/>
  <c r="C89" i="57" s="1"/>
  <c r="Q94" i="57"/>
  <c r="H94" i="57" s="1"/>
  <c r="P79" i="57"/>
  <c r="G79" i="57" s="1"/>
  <c r="P47" i="57"/>
  <c r="G47" i="57" s="1"/>
  <c r="E53" i="57"/>
  <c r="C53" i="57" s="1"/>
  <c r="O54" i="57"/>
  <c r="O58" i="57"/>
  <c r="F58" i="57" s="1"/>
  <c r="O70" i="57"/>
  <c r="R70" i="57" s="1"/>
  <c r="I70" i="57" s="1"/>
  <c r="E71" i="57"/>
  <c r="C71" i="57" s="1"/>
  <c r="E72" i="57"/>
  <c r="C72" i="57" s="1"/>
  <c r="O76" i="57"/>
  <c r="R76" i="57" s="1"/>
  <c r="I76" i="57" s="1"/>
  <c r="O89" i="57"/>
  <c r="R89" i="57" s="1"/>
  <c r="I89" i="57" s="1"/>
  <c r="O96" i="57"/>
  <c r="R96" i="57" s="1"/>
  <c r="I96" i="57" s="1"/>
  <c r="E100" i="57"/>
  <c r="C100" i="57" s="1"/>
  <c r="O100" i="57"/>
  <c r="R100" i="57" s="1"/>
  <c r="I100" i="57" s="1"/>
  <c r="O5" i="57"/>
  <c r="F5" i="57" s="1"/>
  <c r="O3" i="57"/>
  <c r="R3" i="57" s="1"/>
  <c r="I3" i="57" s="1"/>
  <c r="P4" i="57"/>
  <c r="G4" i="57" s="1"/>
  <c r="E8" i="57"/>
  <c r="C8" i="57" s="1"/>
  <c r="O8" i="57"/>
  <c r="F8" i="57" s="1"/>
  <c r="P11" i="57"/>
  <c r="G11" i="57" s="1"/>
  <c r="O16" i="57"/>
  <c r="F16" i="57" s="1"/>
  <c r="P21" i="57"/>
  <c r="G21" i="57" s="1"/>
  <c r="O24" i="57"/>
  <c r="F24" i="57" s="1"/>
  <c r="E29" i="57"/>
  <c r="C29" i="57" s="1"/>
  <c r="O30" i="57"/>
  <c r="E33" i="57"/>
  <c r="C33" i="57" s="1"/>
  <c r="P33" i="57"/>
  <c r="G33" i="57" s="1"/>
  <c r="Q40" i="57"/>
  <c r="H40" i="57" s="1"/>
  <c r="Q43" i="57"/>
  <c r="H43" i="57" s="1"/>
  <c r="O48" i="57"/>
  <c r="R48" i="57" s="1"/>
  <c r="I48" i="57" s="1"/>
  <c r="Q50" i="57"/>
  <c r="H50" i="57" s="1"/>
  <c r="O52" i="57"/>
  <c r="R52" i="57" s="1"/>
  <c r="I52" i="57" s="1"/>
  <c r="P56" i="57"/>
  <c r="G56" i="57" s="1"/>
  <c r="E57" i="57"/>
  <c r="C57" i="57" s="1"/>
  <c r="O66" i="57"/>
  <c r="R66" i="57" s="1"/>
  <c r="I66" i="57" s="1"/>
  <c r="P71" i="57"/>
  <c r="G71" i="57" s="1"/>
  <c r="O73" i="57"/>
  <c r="E76" i="57"/>
  <c r="C76" i="57" s="1"/>
  <c r="E80" i="57"/>
  <c r="C80" i="57" s="1"/>
  <c r="O80" i="57"/>
  <c r="F80" i="57" s="1"/>
  <c r="E81" i="57"/>
  <c r="C81" i="57" s="1"/>
  <c r="O84" i="57"/>
  <c r="R84" i="57" s="1"/>
  <c r="I84" i="57" s="1"/>
  <c r="E96" i="57"/>
  <c r="C96" i="57" s="1"/>
  <c r="O97" i="57"/>
  <c r="R97" i="57" s="1"/>
  <c r="I97" i="57" s="1"/>
  <c r="P100" i="57"/>
  <c r="G100" i="57" s="1"/>
  <c r="E4" i="57"/>
  <c r="C4" i="57" s="1"/>
  <c r="P24" i="57"/>
  <c r="G24" i="57" s="1"/>
  <c r="E3" i="57"/>
  <c r="C3" i="57" s="1"/>
  <c r="P8" i="57"/>
  <c r="G8" i="57" s="1"/>
  <c r="E11" i="57"/>
  <c r="C11" i="57" s="1"/>
  <c r="Q15" i="57"/>
  <c r="H15" i="57" s="1"/>
  <c r="E16" i="57"/>
  <c r="C16" i="57" s="1"/>
  <c r="P16" i="57"/>
  <c r="G16" i="57" s="1"/>
  <c r="P19" i="57"/>
  <c r="G19" i="57" s="1"/>
  <c r="Q23" i="57"/>
  <c r="H23" i="57" s="1"/>
  <c r="E24" i="57"/>
  <c r="C24" i="57" s="1"/>
  <c r="P25" i="57"/>
  <c r="G25" i="57" s="1"/>
  <c r="Q34" i="57"/>
  <c r="H34" i="57" s="1"/>
  <c r="Q35" i="57"/>
  <c r="H35" i="57" s="1"/>
  <c r="Q44" i="57"/>
  <c r="H44" i="57" s="1"/>
  <c r="Q47" i="57"/>
  <c r="H47" i="57" s="1"/>
  <c r="E52" i="57"/>
  <c r="C52" i="57" s="1"/>
  <c r="Q53" i="57"/>
  <c r="H53" i="57" s="1"/>
  <c r="Q57" i="57"/>
  <c r="H57" i="57" s="1"/>
  <c r="E61" i="57"/>
  <c r="C61" i="57" s="1"/>
  <c r="O61" i="57"/>
  <c r="F61" i="57" s="1"/>
  <c r="Q62" i="57"/>
  <c r="H62" i="57" s="1"/>
  <c r="Q70" i="57"/>
  <c r="H70" i="57" s="1"/>
  <c r="Q72" i="57"/>
  <c r="H72" i="57" s="1"/>
  <c r="Q75" i="57"/>
  <c r="H75" i="57" s="1"/>
  <c r="Q76" i="57"/>
  <c r="H76" i="57" s="1"/>
  <c r="P80" i="57"/>
  <c r="G80" i="57" s="1"/>
  <c r="E83" i="57"/>
  <c r="C83" i="57" s="1"/>
  <c r="E84" i="57"/>
  <c r="C84" i="57" s="1"/>
  <c r="P84" i="57"/>
  <c r="G84" i="57" s="1"/>
  <c r="E88" i="57"/>
  <c r="C88" i="57" s="1"/>
  <c r="O88" i="57"/>
  <c r="R88" i="57" s="1"/>
  <c r="I88" i="57" s="1"/>
  <c r="Q89" i="57"/>
  <c r="H89" i="57" s="1"/>
  <c r="E92" i="57"/>
  <c r="C92" i="57" s="1"/>
  <c r="O92" i="57"/>
  <c r="R92" i="57" s="1"/>
  <c r="I92" i="57" s="1"/>
  <c r="Q96" i="57"/>
  <c r="H96" i="57" s="1"/>
  <c r="Q98" i="57"/>
  <c r="H98" i="57" s="1"/>
  <c r="Q100" i="57"/>
  <c r="H100" i="57" s="1"/>
  <c r="O101" i="57"/>
  <c r="R101" i="57" s="1"/>
  <c r="I101" i="57" s="1"/>
  <c r="P2" i="57"/>
  <c r="G2" i="57" s="1"/>
  <c r="Q3" i="57"/>
  <c r="H3" i="57" s="1"/>
  <c r="O10" i="57"/>
  <c r="P10" i="57"/>
  <c r="G10" i="57" s="1"/>
  <c r="E10" i="57"/>
  <c r="C10" i="57" s="1"/>
  <c r="O13" i="57"/>
  <c r="O18" i="57"/>
  <c r="P18" i="57"/>
  <c r="G18" i="57" s="1"/>
  <c r="E18" i="57"/>
  <c r="C18" i="57" s="1"/>
  <c r="O4" i="57"/>
  <c r="O7" i="57"/>
  <c r="P9" i="57"/>
  <c r="G9" i="57" s="1"/>
  <c r="O17" i="57"/>
  <c r="O2" i="57"/>
  <c r="O6" i="57"/>
  <c r="P6" i="57"/>
  <c r="G6" i="57" s="1"/>
  <c r="E6" i="57"/>
  <c r="C6" i="57" s="1"/>
  <c r="Q10" i="57"/>
  <c r="H10" i="57" s="1"/>
  <c r="Q18" i="57"/>
  <c r="H18" i="57" s="1"/>
  <c r="Q4" i="57"/>
  <c r="H4" i="57" s="1"/>
  <c r="P5" i="57"/>
  <c r="G5" i="57" s="1"/>
  <c r="O14" i="57"/>
  <c r="P14" i="57"/>
  <c r="G14" i="57" s="1"/>
  <c r="E14" i="57"/>
  <c r="C14" i="57" s="1"/>
  <c r="Q5" i="57"/>
  <c r="H5" i="57" s="1"/>
  <c r="Q9" i="57"/>
  <c r="H9" i="57" s="1"/>
  <c r="O11" i="57"/>
  <c r="Q13" i="57"/>
  <c r="H13" i="57" s="1"/>
  <c r="O15" i="57"/>
  <c r="Q17" i="57"/>
  <c r="H17" i="57" s="1"/>
  <c r="O19" i="57"/>
  <c r="Q21" i="57"/>
  <c r="H21" i="57" s="1"/>
  <c r="E22" i="57"/>
  <c r="C22" i="57" s="1"/>
  <c r="P22" i="57"/>
  <c r="G22" i="57" s="1"/>
  <c r="O23" i="57"/>
  <c r="Q25" i="57"/>
  <c r="H25" i="57" s="1"/>
  <c r="P28" i="57"/>
  <c r="G28" i="57" s="1"/>
  <c r="E28" i="57"/>
  <c r="C28" i="57" s="1"/>
  <c r="Q29" i="57"/>
  <c r="H29" i="57" s="1"/>
  <c r="O31" i="57"/>
  <c r="P36" i="57"/>
  <c r="G36" i="57" s="1"/>
  <c r="E36" i="57"/>
  <c r="C36" i="57" s="1"/>
  <c r="Q45" i="57"/>
  <c r="H45" i="57" s="1"/>
  <c r="P46" i="57"/>
  <c r="G46" i="57" s="1"/>
  <c r="E46" i="57"/>
  <c r="C46" i="57" s="1"/>
  <c r="O46" i="57"/>
  <c r="P49" i="57"/>
  <c r="G49" i="57" s="1"/>
  <c r="E49" i="57"/>
  <c r="C49" i="57" s="1"/>
  <c r="O51" i="57"/>
  <c r="Q51" i="57"/>
  <c r="H51" i="57" s="1"/>
  <c r="P51" i="57"/>
  <c r="G51" i="57" s="1"/>
  <c r="Q22" i="57"/>
  <c r="H22" i="57" s="1"/>
  <c r="P26" i="57"/>
  <c r="G26" i="57" s="1"/>
  <c r="E26" i="57"/>
  <c r="C26" i="57" s="1"/>
  <c r="P34" i="57"/>
  <c r="G34" i="57" s="1"/>
  <c r="E34" i="57"/>
  <c r="C34" i="57" s="1"/>
  <c r="P42" i="57"/>
  <c r="G42" i="57" s="1"/>
  <c r="E42" i="57"/>
  <c r="C42" i="57" s="1"/>
  <c r="O42" i="57"/>
  <c r="P45" i="57"/>
  <c r="G45" i="57" s="1"/>
  <c r="E45" i="57"/>
  <c r="C45" i="57" s="1"/>
  <c r="O25" i="57"/>
  <c r="O27" i="57"/>
  <c r="O28" i="57"/>
  <c r="P32" i="57"/>
  <c r="G32" i="57" s="1"/>
  <c r="E32" i="57"/>
  <c r="C32" i="57" s="1"/>
  <c r="O35" i="57"/>
  <c r="O36" i="57"/>
  <c r="P38" i="57"/>
  <c r="G38" i="57" s="1"/>
  <c r="E38" i="57"/>
  <c r="C38" i="57" s="1"/>
  <c r="O38" i="57"/>
  <c r="P41" i="57"/>
  <c r="G41" i="57" s="1"/>
  <c r="E41" i="57"/>
  <c r="C41" i="57" s="1"/>
  <c r="Q46" i="57"/>
  <c r="H46" i="57" s="1"/>
  <c r="P55" i="57"/>
  <c r="G55" i="57" s="1"/>
  <c r="E55" i="57"/>
  <c r="C55" i="57" s="1"/>
  <c r="O55" i="57"/>
  <c r="Q55" i="57"/>
  <c r="H55" i="57" s="1"/>
  <c r="E77" i="57"/>
  <c r="C77" i="57" s="1"/>
  <c r="O77" i="57"/>
  <c r="E5" i="57"/>
  <c r="C5" i="57" s="1"/>
  <c r="E9" i="57"/>
  <c r="C9" i="57" s="1"/>
  <c r="E13" i="57"/>
  <c r="C13" i="57" s="1"/>
  <c r="E17" i="57"/>
  <c r="C17" i="57" s="1"/>
  <c r="E21" i="57"/>
  <c r="C21" i="57" s="1"/>
  <c r="E25" i="57"/>
  <c r="C25" i="57" s="1"/>
  <c r="O26" i="57"/>
  <c r="P27" i="57"/>
  <c r="G27" i="57" s="1"/>
  <c r="Q28" i="57"/>
  <c r="H28" i="57" s="1"/>
  <c r="P30" i="57"/>
  <c r="G30" i="57" s="1"/>
  <c r="E30" i="57"/>
  <c r="C30" i="57" s="1"/>
  <c r="Q31" i="57"/>
  <c r="H31" i="57" s="1"/>
  <c r="O34" i="57"/>
  <c r="P35" i="57"/>
  <c r="G35" i="57" s="1"/>
  <c r="Q36" i="57"/>
  <c r="H36" i="57" s="1"/>
  <c r="P37" i="57"/>
  <c r="G37" i="57" s="1"/>
  <c r="E37" i="57"/>
  <c r="C37" i="57" s="1"/>
  <c r="Q42" i="57"/>
  <c r="H42" i="57" s="1"/>
  <c r="Q49" i="57"/>
  <c r="H49" i="57" s="1"/>
  <c r="E51" i="57"/>
  <c r="C51" i="57" s="1"/>
  <c r="O29" i="57"/>
  <c r="O33" i="57"/>
  <c r="O37" i="57"/>
  <c r="E40" i="57"/>
  <c r="C40" i="57" s="1"/>
  <c r="P40" i="57"/>
  <c r="G40" i="57" s="1"/>
  <c r="O41" i="57"/>
  <c r="E44" i="57"/>
  <c r="C44" i="57" s="1"/>
  <c r="P44" i="57"/>
  <c r="G44" i="57" s="1"/>
  <c r="O45" i="57"/>
  <c r="E48" i="57"/>
  <c r="C48" i="57" s="1"/>
  <c r="P48" i="57"/>
  <c r="G48" i="57" s="1"/>
  <c r="O49" i="57"/>
  <c r="P52" i="57"/>
  <c r="G52" i="57" s="1"/>
  <c r="Q54" i="57"/>
  <c r="H54" i="57" s="1"/>
  <c r="O60" i="57"/>
  <c r="P82" i="57"/>
  <c r="G82" i="57" s="1"/>
  <c r="E82" i="57"/>
  <c r="C82" i="57" s="1"/>
  <c r="O82" i="57"/>
  <c r="Q82" i="57"/>
  <c r="H82" i="57" s="1"/>
  <c r="P95" i="57"/>
  <c r="G95" i="57" s="1"/>
  <c r="E95" i="57"/>
  <c r="C95" i="57" s="1"/>
  <c r="O95" i="57"/>
  <c r="Q95" i="57"/>
  <c r="H95" i="57" s="1"/>
  <c r="P50" i="57"/>
  <c r="G50" i="57" s="1"/>
  <c r="E50" i="57"/>
  <c r="C50" i="57" s="1"/>
  <c r="P59" i="57"/>
  <c r="G59" i="57" s="1"/>
  <c r="E59" i="57"/>
  <c r="C59" i="57" s="1"/>
  <c r="O59" i="57"/>
  <c r="Q63" i="57"/>
  <c r="H63" i="57" s="1"/>
  <c r="P64" i="57"/>
  <c r="G64" i="57" s="1"/>
  <c r="E64" i="57"/>
  <c r="C64" i="57" s="1"/>
  <c r="O64" i="57"/>
  <c r="E85" i="57"/>
  <c r="C85" i="57" s="1"/>
  <c r="O85" i="57"/>
  <c r="O56" i="57"/>
  <c r="Q58" i="57"/>
  <c r="H58" i="57" s="1"/>
  <c r="Q67" i="57"/>
  <c r="H67" i="57" s="1"/>
  <c r="P68" i="57"/>
  <c r="G68" i="57" s="1"/>
  <c r="E68" i="57"/>
  <c r="C68" i="57" s="1"/>
  <c r="O68" i="57"/>
  <c r="P74" i="57"/>
  <c r="G74" i="57" s="1"/>
  <c r="E74" i="57"/>
  <c r="C74" i="57" s="1"/>
  <c r="O74" i="57"/>
  <c r="Q74" i="57"/>
  <c r="H74" i="57" s="1"/>
  <c r="E54" i="57"/>
  <c r="C54" i="57" s="1"/>
  <c r="P54" i="57"/>
  <c r="G54" i="57" s="1"/>
  <c r="E58" i="57"/>
  <c r="C58" i="57" s="1"/>
  <c r="P58" i="57"/>
  <c r="G58" i="57" s="1"/>
  <c r="E62" i="57"/>
  <c r="C62" i="57" s="1"/>
  <c r="P62" i="57"/>
  <c r="G62" i="57" s="1"/>
  <c r="O63" i="57"/>
  <c r="E66" i="57"/>
  <c r="C66" i="57" s="1"/>
  <c r="P66" i="57"/>
  <c r="G66" i="57" s="1"/>
  <c r="O67" i="57"/>
  <c r="E70" i="57"/>
  <c r="C70" i="57" s="1"/>
  <c r="P70" i="57"/>
  <c r="G70" i="57" s="1"/>
  <c r="O71" i="57"/>
  <c r="Q73" i="57"/>
  <c r="H73" i="57" s="1"/>
  <c r="P75" i="57"/>
  <c r="G75" i="57" s="1"/>
  <c r="O79" i="57"/>
  <c r="Q81" i="57"/>
  <c r="H81" i="57" s="1"/>
  <c r="P83" i="57"/>
  <c r="G83" i="57" s="1"/>
  <c r="O87" i="57"/>
  <c r="P99" i="57"/>
  <c r="G99" i="57" s="1"/>
  <c r="E99" i="57"/>
  <c r="C99" i="57" s="1"/>
  <c r="O99" i="57"/>
  <c r="E63" i="57"/>
  <c r="C63" i="57" s="1"/>
  <c r="P63" i="57"/>
  <c r="G63" i="57" s="1"/>
  <c r="E67" i="57"/>
  <c r="C67" i="57" s="1"/>
  <c r="P67" i="57"/>
  <c r="G67" i="57" s="1"/>
  <c r="P73" i="57"/>
  <c r="G73" i="57" s="1"/>
  <c r="E73" i="57"/>
  <c r="C73" i="57" s="1"/>
  <c r="P78" i="57"/>
  <c r="G78" i="57" s="1"/>
  <c r="E78" i="57"/>
  <c r="C78" i="57" s="1"/>
  <c r="O78" i="57"/>
  <c r="P86" i="57"/>
  <c r="G86" i="57" s="1"/>
  <c r="E86" i="57"/>
  <c r="C86" i="57" s="1"/>
  <c r="O86" i="57"/>
  <c r="E87" i="57"/>
  <c r="C87" i="57" s="1"/>
  <c r="O75" i="57"/>
  <c r="Q77" i="57"/>
  <c r="H77" i="57" s="1"/>
  <c r="O83" i="57"/>
  <c r="Q85" i="57"/>
  <c r="H85" i="57" s="1"/>
  <c r="Q90" i="57"/>
  <c r="H90" i="57" s="1"/>
  <c r="P91" i="57"/>
  <c r="G91" i="57" s="1"/>
  <c r="E91" i="57"/>
  <c r="C91" i="57" s="1"/>
  <c r="O91" i="57"/>
  <c r="P77" i="57"/>
  <c r="G77" i="57" s="1"/>
  <c r="P81" i="57"/>
  <c r="G81" i="57" s="1"/>
  <c r="P85" i="57"/>
  <c r="G85" i="57" s="1"/>
  <c r="P89" i="57"/>
  <c r="G89" i="57" s="1"/>
  <c r="O90" i="57"/>
  <c r="E93" i="57"/>
  <c r="C93" i="57" s="1"/>
  <c r="P93" i="57"/>
  <c r="G93" i="57" s="1"/>
  <c r="O94" i="57"/>
  <c r="E97" i="57"/>
  <c r="C97" i="57" s="1"/>
  <c r="P97" i="57"/>
  <c r="G97" i="57" s="1"/>
  <c r="O98" i="57"/>
  <c r="E101" i="57"/>
  <c r="C101" i="57" s="1"/>
  <c r="P101" i="57"/>
  <c r="G101" i="57" s="1"/>
  <c r="E90" i="57"/>
  <c r="C90" i="57" s="1"/>
  <c r="P90" i="57"/>
  <c r="G90" i="57" s="1"/>
  <c r="E94" i="57"/>
  <c r="C94" i="57" s="1"/>
  <c r="P94" i="57"/>
  <c r="G94" i="57" s="1"/>
  <c r="E98" i="57"/>
  <c r="C98" i="57" s="1"/>
  <c r="P98" i="57"/>
  <c r="G98" i="57" s="1"/>
  <c r="D101" i="56"/>
  <c r="D95" i="56"/>
  <c r="D91" i="56"/>
  <c r="D85" i="56"/>
  <c r="D79" i="56"/>
  <c r="D73" i="56"/>
  <c r="D67" i="56"/>
  <c r="D61" i="56"/>
  <c r="D55" i="56"/>
  <c r="D53" i="56"/>
  <c r="D49" i="56"/>
  <c r="D45" i="56"/>
  <c r="D43" i="56"/>
  <c r="D39" i="56"/>
  <c r="D37" i="56"/>
  <c r="D35" i="56"/>
  <c r="D33" i="56"/>
  <c r="D31" i="56"/>
  <c r="D29" i="56"/>
  <c r="D27" i="56"/>
  <c r="D25" i="56"/>
  <c r="D23" i="56"/>
  <c r="D21" i="56"/>
  <c r="D19" i="56"/>
  <c r="D17" i="56"/>
  <c r="D15" i="56"/>
  <c r="D13" i="56"/>
  <c r="D11" i="56"/>
  <c r="D9" i="56"/>
  <c r="D97" i="56"/>
  <c r="D89" i="56"/>
  <c r="D83" i="56"/>
  <c r="D77" i="56"/>
  <c r="D69" i="56"/>
  <c r="D59" i="56"/>
  <c r="D41" i="56"/>
  <c r="D99" i="56"/>
  <c r="D93" i="56"/>
  <c r="D87" i="56"/>
  <c r="D81" i="56"/>
  <c r="D75" i="56"/>
  <c r="D71" i="56"/>
  <c r="D65" i="56"/>
  <c r="D63" i="56"/>
  <c r="D57" i="56"/>
  <c r="D51" i="56"/>
  <c r="D47" i="56"/>
  <c r="D5" i="56"/>
  <c r="D6" i="56"/>
  <c r="D100" i="56"/>
  <c r="D98" i="56"/>
  <c r="D96" i="56"/>
  <c r="D94" i="56"/>
  <c r="D92" i="56"/>
  <c r="D90" i="56"/>
  <c r="D88" i="56"/>
  <c r="D86" i="56"/>
  <c r="D84" i="56"/>
  <c r="D82" i="56"/>
  <c r="D80" i="56"/>
  <c r="D78" i="56"/>
  <c r="D76" i="56"/>
  <c r="D74" i="56"/>
  <c r="D72" i="56"/>
  <c r="D70" i="56"/>
  <c r="D68" i="56"/>
  <c r="D66" i="56"/>
  <c r="D64" i="56"/>
  <c r="D62" i="56"/>
  <c r="D60" i="56"/>
  <c r="D58" i="56"/>
  <c r="D56" i="56"/>
  <c r="D54" i="56"/>
  <c r="D52" i="56"/>
  <c r="D50" i="56"/>
  <c r="D48" i="56"/>
  <c r="D46" i="56"/>
  <c r="D44" i="56"/>
  <c r="D42" i="56"/>
  <c r="D40" i="56"/>
  <c r="D38" i="56"/>
  <c r="D36" i="56"/>
  <c r="D34" i="56"/>
  <c r="D32" i="56"/>
  <c r="D30" i="56"/>
  <c r="D28" i="56"/>
  <c r="D26" i="56"/>
  <c r="D24" i="56"/>
  <c r="D22" i="56"/>
  <c r="D20" i="56"/>
  <c r="D18" i="56"/>
  <c r="D16" i="56"/>
  <c r="D14" i="56"/>
  <c r="D12" i="56"/>
  <c r="D10" i="56"/>
  <c r="D8" i="56"/>
  <c r="D4" i="56"/>
  <c r="D2" i="56"/>
  <c r="P100" i="56"/>
  <c r="G100" i="56" s="1"/>
  <c r="O53" i="56"/>
  <c r="R53" i="56" s="1"/>
  <c r="I53" i="56" s="1"/>
  <c r="Q18" i="56"/>
  <c r="H18" i="56" s="1"/>
  <c r="Q80" i="56"/>
  <c r="H80" i="56" s="1"/>
  <c r="Q74" i="56"/>
  <c r="H74" i="56" s="1"/>
  <c r="O31" i="56"/>
  <c r="F31" i="56" s="1"/>
  <c r="P29" i="56"/>
  <c r="G29" i="56" s="1"/>
  <c r="Q93" i="56"/>
  <c r="H93" i="56" s="1"/>
  <c r="E91" i="56"/>
  <c r="C91" i="56" s="1"/>
  <c r="E37" i="56"/>
  <c r="C37" i="56" s="1"/>
  <c r="P33" i="56"/>
  <c r="G33" i="56" s="1"/>
  <c r="Q22" i="56"/>
  <c r="H22" i="56" s="1"/>
  <c r="Q68" i="56"/>
  <c r="H68" i="56" s="1"/>
  <c r="Q64" i="56"/>
  <c r="H64" i="56" s="1"/>
  <c r="Q17" i="56"/>
  <c r="H17" i="56" s="1"/>
  <c r="Q60" i="56"/>
  <c r="H60" i="56" s="1"/>
  <c r="Q99" i="56"/>
  <c r="H99" i="56" s="1"/>
  <c r="Q97" i="56"/>
  <c r="H97" i="56" s="1"/>
  <c r="P95" i="56"/>
  <c r="G95" i="56" s="1"/>
  <c r="Q69" i="56"/>
  <c r="H69" i="56" s="1"/>
  <c r="Q65" i="56"/>
  <c r="H65" i="56" s="1"/>
  <c r="E59" i="56"/>
  <c r="C59" i="56" s="1"/>
  <c r="Q45" i="56"/>
  <c r="H45" i="56" s="1"/>
  <c r="P13" i="56"/>
  <c r="G13" i="56" s="1"/>
  <c r="O88" i="56"/>
  <c r="R88" i="56" s="1"/>
  <c r="I88" i="56" s="1"/>
  <c r="P86" i="56"/>
  <c r="G86" i="56" s="1"/>
  <c r="P34" i="56"/>
  <c r="G34" i="56" s="1"/>
  <c r="Q34" i="56"/>
  <c r="H34" i="56" s="1"/>
  <c r="Q30" i="56"/>
  <c r="H30" i="56" s="1"/>
  <c r="Q26" i="56"/>
  <c r="H26" i="56" s="1"/>
  <c r="Q14" i="56"/>
  <c r="H14" i="56" s="1"/>
  <c r="E13" i="56"/>
  <c r="C13" i="56" s="1"/>
  <c r="E77" i="56"/>
  <c r="C77" i="56" s="1"/>
  <c r="P77" i="56"/>
  <c r="G77" i="56" s="1"/>
  <c r="O90" i="56"/>
  <c r="R90" i="56" s="1"/>
  <c r="I90" i="56" s="1"/>
  <c r="P17" i="56"/>
  <c r="G17" i="56" s="1"/>
  <c r="Q13" i="56"/>
  <c r="H13" i="56" s="1"/>
  <c r="E21" i="56"/>
  <c r="C21" i="56" s="1"/>
  <c r="Q21" i="56"/>
  <c r="H21" i="56" s="1"/>
  <c r="E94" i="56"/>
  <c r="C94" i="56" s="1"/>
  <c r="Q94" i="56"/>
  <c r="H94" i="56" s="1"/>
  <c r="E62" i="56"/>
  <c r="C62" i="56" s="1"/>
  <c r="Q62" i="56"/>
  <c r="H62" i="56" s="1"/>
  <c r="E41" i="56"/>
  <c r="C41" i="56" s="1"/>
  <c r="Q39" i="56"/>
  <c r="H39" i="56" s="1"/>
  <c r="Q37" i="56"/>
  <c r="H37" i="56" s="1"/>
  <c r="P18" i="56"/>
  <c r="G18" i="56" s="1"/>
  <c r="E17" i="56"/>
  <c r="C17" i="56" s="1"/>
  <c r="P101" i="56"/>
  <c r="G101" i="56" s="1"/>
  <c r="E100" i="56"/>
  <c r="C100" i="56" s="1"/>
  <c r="Q83" i="56"/>
  <c r="H83" i="56" s="1"/>
  <c r="P44" i="56"/>
  <c r="G44" i="56" s="1"/>
  <c r="Q20" i="56"/>
  <c r="H20" i="56" s="1"/>
  <c r="E74" i="56"/>
  <c r="C74" i="56" s="1"/>
  <c r="Q70" i="56"/>
  <c r="H70" i="56" s="1"/>
  <c r="Q47" i="56"/>
  <c r="H47" i="56" s="1"/>
  <c r="O45" i="56"/>
  <c r="F45" i="56" s="1"/>
  <c r="E44" i="56"/>
  <c r="C44" i="56" s="1"/>
  <c r="P40" i="56"/>
  <c r="G40" i="56" s="1"/>
  <c r="O38" i="56"/>
  <c r="R38" i="56" s="1"/>
  <c r="I38" i="56" s="1"/>
  <c r="E25" i="56"/>
  <c r="C25" i="56" s="1"/>
  <c r="O23" i="56"/>
  <c r="F23" i="56" s="1"/>
  <c r="E101" i="56"/>
  <c r="C101" i="56" s="1"/>
  <c r="P97" i="56"/>
  <c r="G97" i="56" s="1"/>
  <c r="Q90" i="56"/>
  <c r="H90" i="56" s="1"/>
  <c r="Q84" i="56"/>
  <c r="H84" i="56" s="1"/>
  <c r="E82" i="56"/>
  <c r="C82" i="56" s="1"/>
  <c r="P79" i="56"/>
  <c r="G79" i="56" s="1"/>
  <c r="Q77" i="56"/>
  <c r="H77" i="56" s="1"/>
  <c r="E66" i="56"/>
  <c r="C66" i="56" s="1"/>
  <c r="Q36" i="56"/>
  <c r="H36" i="56" s="1"/>
  <c r="P30" i="56"/>
  <c r="G30" i="56" s="1"/>
  <c r="Q24" i="56"/>
  <c r="H24" i="56" s="1"/>
  <c r="E10" i="56"/>
  <c r="C10" i="56" s="1"/>
  <c r="Q101" i="56"/>
  <c r="H101" i="56" s="1"/>
  <c r="P81" i="56"/>
  <c r="G81" i="56" s="1"/>
  <c r="Q29" i="56"/>
  <c r="H29" i="56" s="1"/>
  <c r="E29" i="56"/>
  <c r="C29" i="56" s="1"/>
  <c r="P25" i="56"/>
  <c r="G25" i="56" s="1"/>
  <c r="Q88" i="56"/>
  <c r="H88" i="56" s="1"/>
  <c r="E69" i="56"/>
  <c r="C69" i="56" s="1"/>
  <c r="Q100" i="56"/>
  <c r="H100" i="56" s="1"/>
  <c r="Q98" i="56"/>
  <c r="H98" i="56" s="1"/>
  <c r="E95" i="56"/>
  <c r="C95" i="56" s="1"/>
  <c r="P90" i="56"/>
  <c r="G90" i="56" s="1"/>
  <c r="E87" i="56"/>
  <c r="C87" i="56" s="1"/>
  <c r="P69" i="56"/>
  <c r="G69" i="56" s="1"/>
  <c r="E65" i="56"/>
  <c r="C65" i="56" s="1"/>
  <c r="P58" i="56"/>
  <c r="G58" i="56" s="1"/>
  <c r="P52" i="56"/>
  <c r="G52" i="56" s="1"/>
  <c r="Q40" i="56"/>
  <c r="H40" i="56" s="1"/>
  <c r="Q8" i="56"/>
  <c r="H8" i="56" s="1"/>
  <c r="O101" i="56"/>
  <c r="F101" i="56" s="1"/>
  <c r="O98" i="56"/>
  <c r="R98" i="56" s="1"/>
  <c r="I98" i="56" s="1"/>
  <c r="O95" i="56"/>
  <c r="F95" i="56" s="1"/>
  <c r="Q95" i="56"/>
  <c r="H95" i="56" s="1"/>
  <c r="O94" i="56"/>
  <c r="Q91" i="56"/>
  <c r="H91" i="56" s="1"/>
  <c r="E90" i="56"/>
  <c r="C90" i="56" s="1"/>
  <c r="Q86" i="56"/>
  <c r="H86" i="56" s="1"/>
  <c r="Q82" i="56"/>
  <c r="H82" i="56" s="1"/>
  <c r="Q81" i="56"/>
  <c r="H81" i="56" s="1"/>
  <c r="Q78" i="56"/>
  <c r="H78" i="56" s="1"/>
  <c r="P73" i="56"/>
  <c r="G73" i="56" s="1"/>
  <c r="O66" i="56"/>
  <c r="F66" i="56" s="1"/>
  <c r="E63" i="56"/>
  <c r="C63" i="56" s="1"/>
  <c r="P61" i="56"/>
  <c r="G61" i="56" s="1"/>
  <c r="O55" i="56"/>
  <c r="R55" i="56" s="1"/>
  <c r="I55" i="56" s="1"/>
  <c r="P54" i="56"/>
  <c r="G54" i="56" s="1"/>
  <c r="Q51" i="56"/>
  <c r="H51" i="56" s="1"/>
  <c r="P50" i="56"/>
  <c r="G50" i="56" s="1"/>
  <c r="O47" i="56"/>
  <c r="R47" i="56" s="1"/>
  <c r="I47" i="56" s="1"/>
  <c r="E45" i="56"/>
  <c r="C45" i="56" s="1"/>
  <c r="Q44" i="56"/>
  <c r="H44" i="56" s="1"/>
  <c r="Q43" i="56"/>
  <c r="H43" i="56" s="1"/>
  <c r="O41" i="56"/>
  <c r="R41" i="56" s="1"/>
  <c r="I41" i="56" s="1"/>
  <c r="E40" i="56"/>
  <c r="C40" i="56" s="1"/>
  <c r="O35" i="56"/>
  <c r="F35" i="56" s="1"/>
  <c r="O34" i="56"/>
  <c r="R34" i="56" s="1"/>
  <c r="I34" i="56" s="1"/>
  <c r="E34" i="56"/>
  <c r="C34" i="56" s="1"/>
  <c r="E33" i="56"/>
  <c r="C33" i="56" s="1"/>
  <c r="O30" i="56"/>
  <c r="F30" i="56" s="1"/>
  <c r="E30" i="56"/>
  <c r="C30" i="56" s="1"/>
  <c r="Q28" i="56"/>
  <c r="H28" i="56" s="1"/>
  <c r="P26" i="56"/>
  <c r="G26" i="56" s="1"/>
  <c r="P22" i="56"/>
  <c r="G22" i="56" s="1"/>
  <c r="P21" i="56"/>
  <c r="G21" i="56" s="1"/>
  <c r="E19" i="56"/>
  <c r="C19" i="56" s="1"/>
  <c r="O18" i="56"/>
  <c r="R18" i="56" s="1"/>
  <c r="I18" i="56" s="1"/>
  <c r="E18" i="56"/>
  <c r="C18" i="56" s="1"/>
  <c r="P14" i="56"/>
  <c r="G14" i="56" s="1"/>
  <c r="Q10" i="56"/>
  <c r="H10" i="56" s="1"/>
  <c r="Q9" i="56"/>
  <c r="H9" i="56" s="1"/>
  <c r="E9" i="56"/>
  <c r="C9" i="56" s="1"/>
  <c r="Q92" i="56"/>
  <c r="H92" i="56" s="1"/>
  <c r="Q87" i="56"/>
  <c r="H87" i="56" s="1"/>
  <c r="P85" i="56"/>
  <c r="G85" i="56" s="1"/>
  <c r="O78" i="56"/>
  <c r="F78" i="56" s="1"/>
  <c r="Q73" i="56"/>
  <c r="H73" i="56" s="1"/>
  <c r="O70" i="56"/>
  <c r="R70" i="56" s="1"/>
  <c r="I70" i="56" s="1"/>
  <c r="E67" i="56"/>
  <c r="C67" i="56" s="1"/>
  <c r="P65" i="56"/>
  <c r="G65" i="56" s="1"/>
  <c r="E61" i="56"/>
  <c r="C61" i="56" s="1"/>
  <c r="P56" i="56"/>
  <c r="G56" i="56" s="1"/>
  <c r="Q54" i="56"/>
  <c r="H54" i="56" s="1"/>
  <c r="Q50" i="56"/>
  <c r="H50" i="56" s="1"/>
  <c r="P48" i="56"/>
  <c r="G48" i="56" s="1"/>
  <c r="Q32" i="56"/>
  <c r="H32" i="56" s="1"/>
  <c r="O27" i="56"/>
  <c r="R27" i="56" s="1"/>
  <c r="I27" i="56" s="1"/>
  <c r="O26" i="56"/>
  <c r="F26" i="56" s="1"/>
  <c r="E26" i="56"/>
  <c r="C26" i="56" s="1"/>
  <c r="O22" i="56"/>
  <c r="F22" i="56" s="1"/>
  <c r="E22" i="56"/>
  <c r="C22" i="56" s="1"/>
  <c r="O14" i="56"/>
  <c r="R14" i="56" s="1"/>
  <c r="I14" i="56" s="1"/>
  <c r="E14" i="56"/>
  <c r="C14" i="56" s="1"/>
  <c r="Q12" i="56"/>
  <c r="H12" i="56" s="1"/>
  <c r="P10" i="56"/>
  <c r="G10" i="56" s="1"/>
  <c r="P9" i="56"/>
  <c r="G9" i="56" s="1"/>
  <c r="O10" i="56"/>
  <c r="R10" i="56" s="1"/>
  <c r="I10" i="56" s="1"/>
  <c r="P94" i="56"/>
  <c r="G94" i="56" s="1"/>
  <c r="P91" i="56"/>
  <c r="G91" i="56" s="1"/>
  <c r="O86" i="56"/>
  <c r="R86" i="56" s="1"/>
  <c r="I86" i="56" s="1"/>
  <c r="E78" i="56"/>
  <c r="C78" i="56" s="1"/>
  <c r="O74" i="56"/>
  <c r="R74" i="56" s="1"/>
  <c r="I74" i="56" s="1"/>
  <c r="E73" i="56"/>
  <c r="C73" i="56" s="1"/>
  <c r="E70" i="56"/>
  <c r="C70" i="56" s="1"/>
  <c r="Q66" i="56"/>
  <c r="H66" i="56" s="1"/>
  <c r="O62" i="56"/>
  <c r="F62" i="56" s="1"/>
  <c r="Q55" i="56"/>
  <c r="H55" i="56" s="1"/>
  <c r="Q41" i="56"/>
  <c r="H41" i="56" s="1"/>
  <c r="O93" i="56"/>
  <c r="E93" i="56"/>
  <c r="C93" i="56" s="1"/>
  <c r="O92" i="56"/>
  <c r="E86" i="56"/>
  <c r="C86" i="56" s="1"/>
  <c r="E84" i="56"/>
  <c r="C84" i="56" s="1"/>
  <c r="P84" i="56"/>
  <c r="G84" i="56" s="1"/>
  <c r="O83" i="56"/>
  <c r="E80" i="56"/>
  <c r="C80" i="56" s="1"/>
  <c r="P80" i="56"/>
  <c r="G80" i="56" s="1"/>
  <c r="E75" i="56"/>
  <c r="C75" i="56" s="1"/>
  <c r="P75" i="56"/>
  <c r="G75" i="56" s="1"/>
  <c r="Q75" i="56"/>
  <c r="H75" i="56" s="1"/>
  <c r="O75" i="56"/>
  <c r="E71" i="56"/>
  <c r="C71" i="56" s="1"/>
  <c r="P71" i="56"/>
  <c r="G71" i="56" s="1"/>
  <c r="Q71" i="56"/>
  <c r="H71" i="56" s="1"/>
  <c r="O71" i="56"/>
  <c r="E98" i="56"/>
  <c r="C98" i="56" s="1"/>
  <c r="E96" i="56"/>
  <c r="C96" i="56" s="1"/>
  <c r="P96" i="56"/>
  <c r="G96" i="56" s="1"/>
  <c r="O89" i="56"/>
  <c r="E89" i="56"/>
  <c r="C89" i="56" s="1"/>
  <c r="O76" i="56"/>
  <c r="E76" i="56"/>
  <c r="C76" i="56" s="1"/>
  <c r="P76" i="56"/>
  <c r="G76" i="56" s="1"/>
  <c r="O72" i="56"/>
  <c r="E72" i="56"/>
  <c r="C72" i="56" s="1"/>
  <c r="P72" i="56"/>
  <c r="G72" i="56" s="1"/>
  <c r="O100" i="56"/>
  <c r="P99" i="56"/>
  <c r="G99" i="56" s="1"/>
  <c r="E99" i="56"/>
  <c r="C99" i="56" s="1"/>
  <c r="P98" i="56"/>
  <c r="G98" i="56" s="1"/>
  <c r="Q96" i="56"/>
  <c r="H96" i="56" s="1"/>
  <c r="P93" i="56"/>
  <c r="G93" i="56" s="1"/>
  <c r="E92" i="56"/>
  <c r="C92" i="56" s="1"/>
  <c r="P92" i="56"/>
  <c r="G92" i="56" s="1"/>
  <c r="O91" i="56"/>
  <c r="Q89" i="56"/>
  <c r="H89" i="56" s="1"/>
  <c r="P87" i="56"/>
  <c r="G87" i="56" s="1"/>
  <c r="O85" i="56"/>
  <c r="E85" i="56"/>
  <c r="C85" i="56" s="1"/>
  <c r="O84" i="56"/>
  <c r="E83" i="56"/>
  <c r="C83" i="56" s="1"/>
  <c r="P82" i="56"/>
  <c r="G82" i="56" s="1"/>
  <c r="O80" i="56"/>
  <c r="Q79" i="56"/>
  <c r="H79" i="56" s="1"/>
  <c r="O79" i="56"/>
  <c r="E79" i="56"/>
  <c r="C79" i="56" s="1"/>
  <c r="O99" i="56"/>
  <c r="O97" i="56"/>
  <c r="E97" i="56"/>
  <c r="C97" i="56" s="1"/>
  <c r="O96" i="56"/>
  <c r="P89" i="56"/>
  <c r="G89" i="56" s="1"/>
  <c r="E88" i="56"/>
  <c r="C88" i="56" s="1"/>
  <c r="P88" i="56"/>
  <c r="G88" i="56" s="1"/>
  <c r="O87" i="56"/>
  <c r="Q85" i="56"/>
  <c r="H85" i="56" s="1"/>
  <c r="P83" i="56"/>
  <c r="G83" i="56" s="1"/>
  <c r="O82" i="56"/>
  <c r="E81" i="56"/>
  <c r="C81" i="56" s="1"/>
  <c r="Q76" i="56"/>
  <c r="H76" i="56" s="1"/>
  <c r="Q72" i="56"/>
  <c r="H72" i="56" s="1"/>
  <c r="P78" i="56"/>
  <c r="G78" i="56" s="1"/>
  <c r="P74" i="56"/>
  <c r="G74" i="56" s="1"/>
  <c r="P70" i="56"/>
  <c r="G70" i="56" s="1"/>
  <c r="O67" i="56"/>
  <c r="P66" i="56"/>
  <c r="G66" i="56" s="1"/>
  <c r="O63" i="56"/>
  <c r="P62" i="56"/>
  <c r="G62" i="56" s="1"/>
  <c r="Q61" i="56"/>
  <c r="H61" i="56" s="1"/>
  <c r="O59" i="56"/>
  <c r="Q57" i="56"/>
  <c r="H57" i="56" s="1"/>
  <c r="E54" i="56"/>
  <c r="C54" i="56" s="1"/>
  <c r="E51" i="56"/>
  <c r="C51" i="56" s="1"/>
  <c r="P51" i="56"/>
  <c r="G51" i="56" s="1"/>
  <c r="Q49" i="56"/>
  <c r="H49" i="56" s="1"/>
  <c r="O58" i="56"/>
  <c r="E58" i="56"/>
  <c r="C58" i="56" s="1"/>
  <c r="O57" i="56"/>
  <c r="Q56" i="56"/>
  <c r="H56" i="56" s="1"/>
  <c r="O56" i="56"/>
  <c r="E56" i="56"/>
  <c r="C56" i="56" s="1"/>
  <c r="E53" i="56"/>
  <c r="C53" i="56" s="1"/>
  <c r="P53" i="56"/>
  <c r="G53" i="56" s="1"/>
  <c r="O49" i="56"/>
  <c r="Q48" i="56"/>
  <c r="H48" i="56" s="1"/>
  <c r="O48" i="56"/>
  <c r="E48" i="56"/>
  <c r="C48" i="56" s="1"/>
  <c r="O81" i="56"/>
  <c r="O77" i="56"/>
  <c r="O73" i="56"/>
  <c r="O69" i="56"/>
  <c r="P68" i="56"/>
  <c r="G68" i="56" s="1"/>
  <c r="E68" i="56"/>
  <c r="C68" i="56" s="1"/>
  <c r="Q67" i="56"/>
  <c r="H67" i="56" s="1"/>
  <c r="O65" i="56"/>
  <c r="P64" i="56"/>
  <c r="G64" i="56" s="1"/>
  <c r="E64" i="56"/>
  <c r="C64" i="56" s="1"/>
  <c r="Q63" i="56"/>
  <c r="H63" i="56" s="1"/>
  <c r="O61" i="56"/>
  <c r="P60" i="56"/>
  <c r="G60" i="56" s="1"/>
  <c r="E60" i="56"/>
  <c r="C60" i="56" s="1"/>
  <c r="Q59" i="56"/>
  <c r="H59" i="56" s="1"/>
  <c r="Q58" i="56"/>
  <c r="H58" i="56" s="1"/>
  <c r="E55" i="56"/>
  <c r="C55" i="56" s="1"/>
  <c r="P55" i="56"/>
  <c r="G55" i="56" s="1"/>
  <c r="Q53" i="56"/>
  <c r="H53" i="56" s="1"/>
  <c r="O51" i="56"/>
  <c r="E50" i="56"/>
  <c r="C50" i="56" s="1"/>
  <c r="E47" i="56"/>
  <c r="C47" i="56" s="1"/>
  <c r="P47" i="56"/>
  <c r="G47" i="56" s="1"/>
  <c r="E46" i="56"/>
  <c r="C46" i="56" s="1"/>
  <c r="P46" i="56"/>
  <c r="G46" i="56" s="1"/>
  <c r="Q46" i="56"/>
  <c r="H46" i="56" s="1"/>
  <c r="E42" i="56"/>
  <c r="C42" i="56" s="1"/>
  <c r="P42" i="56"/>
  <c r="G42" i="56" s="1"/>
  <c r="Q42" i="56"/>
  <c r="H42" i="56" s="1"/>
  <c r="O68" i="56"/>
  <c r="P67" i="56"/>
  <c r="G67" i="56" s="1"/>
  <c r="O64" i="56"/>
  <c r="P63" i="56"/>
  <c r="G63" i="56" s="1"/>
  <c r="O60" i="56"/>
  <c r="P59" i="56"/>
  <c r="G59" i="56" s="1"/>
  <c r="E57" i="56"/>
  <c r="C57" i="56" s="1"/>
  <c r="P57" i="56"/>
  <c r="G57" i="56" s="1"/>
  <c r="Q52" i="56"/>
  <c r="H52" i="56" s="1"/>
  <c r="O52" i="56"/>
  <c r="E52" i="56"/>
  <c r="C52" i="56" s="1"/>
  <c r="E49" i="56"/>
  <c r="C49" i="56" s="1"/>
  <c r="P49" i="56"/>
  <c r="G49" i="56" s="1"/>
  <c r="O43" i="56"/>
  <c r="E43" i="56"/>
  <c r="C43" i="56" s="1"/>
  <c r="P43" i="56"/>
  <c r="G43" i="56" s="1"/>
  <c r="O44" i="56"/>
  <c r="O40" i="56"/>
  <c r="P39" i="56"/>
  <c r="G39" i="56" s="1"/>
  <c r="E39" i="56"/>
  <c r="C39" i="56" s="1"/>
  <c r="Q38" i="56"/>
  <c r="H38" i="56" s="1"/>
  <c r="E38" i="56"/>
  <c r="C38" i="56" s="1"/>
  <c r="P37" i="56"/>
  <c r="G37" i="56" s="1"/>
  <c r="O32" i="56"/>
  <c r="E32" i="56"/>
  <c r="C32" i="56" s="1"/>
  <c r="P32" i="56"/>
  <c r="G32" i="56" s="1"/>
  <c r="O29" i="56"/>
  <c r="Q25" i="56"/>
  <c r="H25" i="56" s="1"/>
  <c r="E23" i="56"/>
  <c r="C23" i="56" s="1"/>
  <c r="P23" i="56"/>
  <c r="G23" i="56" s="1"/>
  <c r="Q23" i="56"/>
  <c r="H23" i="56" s="1"/>
  <c r="O19" i="56"/>
  <c r="P19" i="56"/>
  <c r="G19" i="56" s="1"/>
  <c r="Q19" i="56"/>
  <c r="H19" i="56" s="1"/>
  <c r="O16" i="56"/>
  <c r="E16" i="56"/>
  <c r="C16" i="56" s="1"/>
  <c r="P16" i="56"/>
  <c r="G16" i="56" s="1"/>
  <c r="O39" i="56"/>
  <c r="P38" i="56"/>
  <c r="G38" i="56" s="1"/>
  <c r="O36" i="56"/>
  <c r="E36" i="56"/>
  <c r="C36" i="56" s="1"/>
  <c r="P36" i="56"/>
  <c r="G36" i="56" s="1"/>
  <c r="O33" i="56"/>
  <c r="E27" i="56"/>
  <c r="C27" i="56" s="1"/>
  <c r="P27" i="56"/>
  <c r="G27" i="56" s="1"/>
  <c r="Q27" i="56"/>
  <c r="H27" i="56" s="1"/>
  <c r="O20" i="56"/>
  <c r="E20" i="56"/>
  <c r="C20" i="56" s="1"/>
  <c r="P20" i="56"/>
  <c r="G20" i="56" s="1"/>
  <c r="O54" i="56"/>
  <c r="O50" i="56"/>
  <c r="O46" i="56"/>
  <c r="P45" i="56"/>
  <c r="G45" i="56" s="1"/>
  <c r="O42" i="56"/>
  <c r="P41" i="56"/>
  <c r="G41" i="56" s="1"/>
  <c r="O37" i="56"/>
  <c r="Q33" i="56"/>
  <c r="H33" i="56" s="1"/>
  <c r="E31" i="56"/>
  <c r="C31" i="56" s="1"/>
  <c r="P31" i="56"/>
  <c r="G31" i="56" s="1"/>
  <c r="Q31" i="56"/>
  <c r="H31" i="56" s="1"/>
  <c r="O24" i="56"/>
  <c r="E24" i="56"/>
  <c r="C24" i="56" s="1"/>
  <c r="P24" i="56"/>
  <c r="G24" i="56" s="1"/>
  <c r="O21" i="56"/>
  <c r="Q16" i="56"/>
  <c r="H16" i="56" s="1"/>
  <c r="O11" i="56"/>
  <c r="E11" i="56"/>
  <c r="C11" i="56" s="1"/>
  <c r="P11" i="56"/>
  <c r="G11" i="56" s="1"/>
  <c r="Q11" i="56"/>
  <c r="H11" i="56" s="1"/>
  <c r="O8" i="56"/>
  <c r="E8" i="56"/>
  <c r="C8" i="56" s="1"/>
  <c r="P8" i="56"/>
  <c r="G8" i="56" s="1"/>
  <c r="E35" i="56"/>
  <c r="C35" i="56" s="1"/>
  <c r="P35" i="56"/>
  <c r="G35" i="56" s="1"/>
  <c r="Q35" i="56"/>
  <c r="H35" i="56" s="1"/>
  <c r="O28" i="56"/>
  <c r="E28" i="56"/>
  <c r="C28" i="56" s="1"/>
  <c r="P28" i="56"/>
  <c r="G28" i="56" s="1"/>
  <c r="O25" i="56"/>
  <c r="O15" i="56"/>
  <c r="E15" i="56"/>
  <c r="C15" i="56" s="1"/>
  <c r="P15" i="56"/>
  <c r="G15" i="56" s="1"/>
  <c r="Q15" i="56"/>
  <c r="H15" i="56" s="1"/>
  <c r="O12" i="56"/>
  <c r="E12" i="56"/>
  <c r="C12" i="56" s="1"/>
  <c r="P12" i="56"/>
  <c r="G12" i="56" s="1"/>
  <c r="O17" i="56"/>
  <c r="O13" i="56"/>
  <c r="O9" i="56"/>
  <c r="E7" i="56"/>
  <c r="C7" i="56" s="1"/>
  <c r="E3" i="56"/>
  <c r="C3" i="56" s="1"/>
  <c r="E6" i="56"/>
  <c r="C6" i="56" s="1"/>
  <c r="E5" i="56"/>
  <c r="C5" i="56" s="1"/>
  <c r="E2" i="56"/>
  <c r="C2" i="56" s="1"/>
  <c r="E4" i="56"/>
  <c r="C4" i="56" s="1"/>
  <c r="P3" i="56"/>
  <c r="G3" i="56" s="1"/>
  <c r="P7" i="56"/>
  <c r="G7" i="56" s="1"/>
  <c r="O6" i="56"/>
  <c r="O5" i="56"/>
  <c r="Q4" i="56"/>
  <c r="H4" i="56" s="1"/>
  <c r="P4" i="56"/>
  <c r="G4" i="56" s="1"/>
  <c r="Q5" i="56"/>
  <c r="H5" i="56" s="1"/>
  <c r="O2" i="56"/>
  <c r="Q6" i="56"/>
  <c r="H6" i="56" s="1"/>
  <c r="P5" i="56"/>
  <c r="G5" i="56" s="1"/>
  <c r="Q7" i="56"/>
  <c r="H7" i="56" s="1"/>
  <c r="P6" i="56"/>
  <c r="G6" i="56" s="1"/>
  <c r="Q3" i="56"/>
  <c r="H3" i="56" s="1"/>
  <c r="Q2" i="56"/>
  <c r="H2" i="56" s="1"/>
  <c r="O4" i="56"/>
  <c r="P2" i="56"/>
  <c r="G2" i="56" s="1"/>
  <c r="O7" i="56"/>
  <c r="O3" i="56"/>
  <c r="F40" i="57" l="1"/>
  <c r="R44" i="57"/>
  <c r="I44" i="57" s="1"/>
  <c r="F57" i="57"/>
  <c r="F50" i="57"/>
  <c r="R93" i="57"/>
  <c r="I93" i="57" s="1"/>
  <c r="F47" i="57"/>
  <c r="F100" i="57"/>
  <c r="R61" i="57"/>
  <c r="I61" i="57" s="1"/>
  <c r="R58" i="57"/>
  <c r="I58" i="57" s="1"/>
  <c r="F96" i="57"/>
  <c r="F92" i="57"/>
  <c r="F97" i="57"/>
  <c r="F39" i="57"/>
  <c r="F3" i="57"/>
  <c r="R80" i="57"/>
  <c r="I80" i="57" s="1"/>
  <c r="F52" i="57"/>
  <c r="F43" i="57"/>
  <c r="R32" i="57"/>
  <c r="I32" i="57" s="1"/>
  <c r="F22" i="57"/>
  <c r="R81" i="57"/>
  <c r="I81" i="57" s="1"/>
  <c r="F101" i="57"/>
  <c r="R62" i="57"/>
  <c r="I62" i="57" s="1"/>
  <c r="F84" i="57"/>
  <c r="F72" i="57"/>
  <c r="F66" i="57"/>
  <c r="R20" i="57"/>
  <c r="I20" i="57" s="1"/>
  <c r="F21" i="57"/>
  <c r="R8" i="57"/>
  <c r="I8" i="57" s="1"/>
  <c r="F69" i="57"/>
  <c r="F76" i="57"/>
  <c r="F53" i="57"/>
  <c r="R16" i="57"/>
  <c r="I16" i="57" s="1"/>
  <c r="F48" i="57"/>
  <c r="R12" i="57"/>
  <c r="I12" i="57" s="1"/>
  <c r="F65" i="57"/>
  <c r="R24" i="57"/>
  <c r="I24" i="57" s="1"/>
  <c r="R9" i="57"/>
  <c r="I9" i="57" s="1"/>
  <c r="F88" i="57"/>
  <c r="F89" i="57"/>
  <c r="F73" i="57"/>
  <c r="R73" i="57"/>
  <c r="I73" i="57" s="1"/>
  <c r="F54" i="57"/>
  <c r="R54" i="57"/>
  <c r="I54" i="57" s="1"/>
  <c r="F70" i="57"/>
  <c r="R5" i="57"/>
  <c r="I5" i="57" s="1"/>
  <c r="R30" i="57"/>
  <c r="I30" i="57" s="1"/>
  <c r="F30" i="57"/>
  <c r="F94" i="57"/>
  <c r="R94" i="57"/>
  <c r="I94" i="57" s="1"/>
  <c r="R56" i="57"/>
  <c r="I56" i="57" s="1"/>
  <c r="F56" i="57"/>
  <c r="R60" i="57"/>
  <c r="I60" i="57" s="1"/>
  <c r="F60" i="57"/>
  <c r="F33" i="57"/>
  <c r="R33" i="57"/>
  <c r="I33" i="57" s="1"/>
  <c r="R23" i="57"/>
  <c r="I23" i="57" s="1"/>
  <c r="F23" i="57"/>
  <c r="R11" i="57"/>
  <c r="I11" i="57" s="1"/>
  <c r="F11" i="57"/>
  <c r="R6" i="57"/>
  <c r="I6" i="57" s="1"/>
  <c r="F6" i="57"/>
  <c r="F17" i="57"/>
  <c r="R17" i="57"/>
  <c r="I17" i="57" s="1"/>
  <c r="F4" i="57"/>
  <c r="R4" i="57"/>
  <c r="I4" i="57" s="1"/>
  <c r="F90" i="57"/>
  <c r="R90" i="57"/>
  <c r="I90" i="57" s="1"/>
  <c r="R83" i="57"/>
  <c r="I83" i="57" s="1"/>
  <c r="F83" i="57"/>
  <c r="R86" i="57"/>
  <c r="I86" i="57" s="1"/>
  <c r="F86" i="57"/>
  <c r="R78" i="57"/>
  <c r="I78" i="57" s="1"/>
  <c r="F78" i="57"/>
  <c r="R87" i="57"/>
  <c r="I87" i="57" s="1"/>
  <c r="F87" i="57"/>
  <c r="R71" i="57"/>
  <c r="I71" i="57" s="1"/>
  <c r="F71" i="57"/>
  <c r="F67" i="57"/>
  <c r="R67" i="57"/>
  <c r="I67" i="57" s="1"/>
  <c r="R64" i="57"/>
  <c r="I64" i="57" s="1"/>
  <c r="F64" i="57"/>
  <c r="R95" i="57"/>
  <c r="I95" i="57" s="1"/>
  <c r="F95" i="57"/>
  <c r="R55" i="57"/>
  <c r="I55" i="57" s="1"/>
  <c r="F55" i="57"/>
  <c r="R36" i="57"/>
  <c r="I36" i="57" s="1"/>
  <c r="F36" i="57"/>
  <c r="F27" i="57"/>
  <c r="R27" i="57"/>
  <c r="I27" i="57" s="1"/>
  <c r="R46" i="57"/>
  <c r="I46" i="57" s="1"/>
  <c r="F46" i="57"/>
  <c r="R15" i="57"/>
  <c r="I15" i="57" s="1"/>
  <c r="F15" i="57"/>
  <c r="R14" i="57"/>
  <c r="I14" i="57" s="1"/>
  <c r="F14" i="57"/>
  <c r="R75" i="57"/>
  <c r="I75" i="57" s="1"/>
  <c r="F75" i="57"/>
  <c r="F63" i="57"/>
  <c r="R63" i="57"/>
  <c r="I63" i="57" s="1"/>
  <c r="R74" i="57"/>
  <c r="I74" i="57" s="1"/>
  <c r="F74" i="57"/>
  <c r="R68" i="57"/>
  <c r="I68" i="57" s="1"/>
  <c r="F68" i="57"/>
  <c r="F85" i="57"/>
  <c r="R85" i="57"/>
  <c r="I85" i="57" s="1"/>
  <c r="R59" i="57"/>
  <c r="I59" i="57" s="1"/>
  <c r="F59" i="57"/>
  <c r="R82" i="57"/>
  <c r="I82" i="57" s="1"/>
  <c r="F82" i="57"/>
  <c r="F49" i="57"/>
  <c r="R49" i="57"/>
  <c r="I49" i="57" s="1"/>
  <c r="F45" i="57"/>
  <c r="R45" i="57"/>
  <c r="I45" i="57" s="1"/>
  <c r="F41" i="57"/>
  <c r="R41" i="57"/>
  <c r="I41" i="57" s="1"/>
  <c r="F37" i="57"/>
  <c r="R37" i="57"/>
  <c r="I37" i="57" s="1"/>
  <c r="F29" i="57"/>
  <c r="R29" i="57"/>
  <c r="I29" i="57" s="1"/>
  <c r="R26" i="57"/>
  <c r="I26" i="57" s="1"/>
  <c r="F26" i="57"/>
  <c r="R38" i="57"/>
  <c r="I38" i="57" s="1"/>
  <c r="F38" i="57"/>
  <c r="R42" i="57"/>
  <c r="I42" i="57" s="1"/>
  <c r="F42" i="57"/>
  <c r="F31" i="57"/>
  <c r="R31" i="57"/>
  <c r="I31" i="57" s="1"/>
  <c r="R19" i="57"/>
  <c r="I19" i="57" s="1"/>
  <c r="F19" i="57"/>
  <c r="F2" i="57"/>
  <c r="R2" i="57"/>
  <c r="I2" i="57" s="1"/>
  <c r="F98" i="57"/>
  <c r="R98" i="57"/>
  <c r="I98" i="57" s="1"/>
  <c r="R91" i="57"/>
  <c r="I91" i="57" s="1"/>
  <c r="F91" i="57"/>
  <c r="R99" i="57"/>
  <c r="I99" i="57" s="1"/>
  <c r="F99" i="57"/>
  <c r="R79" i="57"/>
  <c r="I79" i="57" s="1"/>
  <c r="F79" i="57"/>
  <c r="R34" i="57"/>
  <c r="I34" i="57" s="1"/>
  <c r="F34" i="57"/>
  <c r="F77" i="57"/>
  <c r="R77" i="57"/>
  <c r="I77" i="57" s="1"/>
  <c r="F35" i="57"/>
  <c r="R35" i="57"/>
  <c r="I35" i="57" s="1"/>
  <c r="R28" i="57"/>
  <c r="I28" i="57" s="1"/>
  <c r="F28" i="57"/>
  <c r="R25" i="57"/>
  <c r="I25" i="57" s="1"/>
  <c r="F25" i="57"/>
  <c r="F51" i="57"/>
  <c r="R51" i="57"/>
  <c r="I51" i="57" s="1"/>
  <c r="R7" i="57"/>
  <c r="I7" i="57" s="1"/>
  <c r="F7" i="57"/>
  <c r="R18" i="57"/>
  <c r="I18" i="57" s="1"/>
  <c r="F18" i="57"/>
  <c r="F13" i="57"/>
  <c r="R13" i="57"/>
  <c r="I13" i="57" s="1"/>
  <c r="R10" i="57"/>
  <c r="I10" i="57" s="1"/>
  <c r="F10" i="57"/>
  <c r="F10" i="56"/>
  <c r="F18" i="56"/>
  <c r="F14" i="56"/>
  <c r="R45" i="56"/>
  <c r="I45" i="56" s="1"/>
  <c r="F88" i="56"/>
  <c r="F38" i="56"/>
  <c r="F47" i="56"/>
  <c r="R26" i="56"/>
  <c r="I26" i="56" s="1"/>
  <c r="F98" i="56"/>
  <c r="F41" i="56"/>
  <c r="F90" i="56"/>
  <c r="F53" i="56"/>
  <c r="R30" i="56"/>
  <c r="I30" i="56" s="1"/>
  <c r="R101" i="56"/>
  <c r="I101" i="56" s="1"/>
  <c r="F34" i="56"/>
  <c r="R62" i="56"/>
  <c r="I62" i="56" s="1"/>
  <c r="R22" i="56"/>
  <c r="I22" i="56" s="1"/>
  <c r="R31" i="56"/>
  <c r="I31" i="56" s="1"/>
  <c r="F86" i="56"/>
  <c r="F70" i="56"/>
  <c r="R35" i="56"/>
  <c r="I35" i="56" s="1"/>
  <c r="F74" i="56"/>
  <c r="R23" i="56"/>
  <c r="I23" i="56" s="1"/>
  <c r="R95" i="56"/>
  <c r="I95" i="56" s="1"/>
  <c r="R78" i="56"/>
  <c r="I78" i="56" s="1"/>
  <c r="R66" i="56"/>
  <c r="I66" i="56" s="1"/>
  <c r="F27" i="56"/>
  <c r="F55" i="56"/>
  <c r="R94" i="56"/>
  <c r="I94" i="56" s="1"/>
  <c r="F94" i="56"/>
  <c r="R43" i="56"/>
  <c r="I43" i="56" s="1"/>
  <c r="F43" i="56"/>
  <c r="F64" i="56"/>
  <c r="R64" i="56"/>
  <c r="I64" i="56" s="1"/>
  <c r="R73" i="56"/>
  <c r="I73" i="56" s="1"/>
  <c r="F73" i="56"/>
  <c r="F48" i="56"/>
  <c r="R48" i="56"/>
  <c r="I48" i="56" s="1"/>
  <c r="R58" i="56"/>
  <c r="I58" i="56" s="1"/>
  <c r="F58" i="56"/>
  <c r="F59" i="56"/>
  <c r="R59" i="56"/>
  <c r="I59" i="56" s="1"/>
  <c r="F63" i="56"/>
  <c r="R63" i="56"/>
  <c r="I63" i="56" s="1"/>
  <c r="R100" i="56"/>
  <c r="I100" i="56" s="1"/>
  <c r="F100" i="56"/>
  <c r="R76" i="56"/>
  <c r="I76" i="56" s="1"/>
  <c r="F76" i="56"/>
  <c r="F75" i="56"/>
  <c r="R75" i="56"/>
  <c r="I75" i="56" s="1"/>
  <c r="F83" i="56"/>
  <c r="R83" i="56"/>
  <c r="I83" i="56" s="1"/>
  <c r="F9" i="56"/>
  <c r="R9" i="56"/>
  <c r="I9" i="56" s="1"/>
  <c r="R25" i="56"/>
  <c r="I25" i="56" s="1"/>
  <c r="F25" i="56"/>
  <c r="F28" i="56"/>
  <c r="R28" i="56"/>
  <c r="I28" i="56" s="1"/>
  <c r="R21" i="56"/>
  <c r="I21" i="56" s="1"/>
  <c r="F21" i="56"/>
  <c r="F50" i="56"/>
  <c r="R50" i="56"/>
  <c r="I50" i="56" s="1"/>
  <c r="F32" i="56"/>
  <c r="R32" i="56"/>
  <c r="I32" i="56" s="1"/>
  <c r="F40" i="56"/>
  <c r="R40" i="56"/>
  <c r="I40" i="56" s="1"/>
  <c r="R51" i="56"/>
  <c r="I51" i="56" s="1"/>
  <c r="F51" i="56"/>
  <c r="R61" i="56"/>
  <c r="I61" i="56" s="1"/>
  <c r="F61" i="56"/>
  <c r="R77" i="56"/>
  <c r="I77" i="56" s="1"/>
  <c r="F77" i="56"/>
  <c r="R96" i="56"/>
  <c r="I96" i="56" s="1"/>
  <c r="F96" i="56"/>
  <c r="F99" i="56"/>
  <c r="R99" i="56"/>
  <c r="I99" i="56" s="1"/>
  <c r="F84" i="56"/>
  <c r="R84" i="56"/>
  <c r="I84" i="56" s="1"/>
  <c r="R89" i="56"/>
  <c r="I89" i="56" s="1"/>
  <c r="F89" i="56"/>
  <c r="R92" i="56"/>
  <c r="I92" i="56" s="1"/>
  <c r="F92" i="56"/>
  <c r="F46" i="56"/>
  <c r="R46" i="56"/>
  <c r="I46" i="56" s="1"/>
  <c r="R29" i="56"/>
  <c r="I29" i="56" s="1"/>
  <c r="F29" i="56"/>
  <c r="F13" i="56"/>
  <c r="R13" i="56"/>
  <c r="I13" i="56" s="1"/>
  <c r="R12" i="56"/>
  <c r="I12" i="56" s="1"/>
  <c r="F12" i="56"/>
  <c r="F39" i="56"/>
  <c r="R39" i="56"/>
  <c r="I39" i="56" s="1"/>
  <c r="F60" i="56"/>
  <c r="R60" i="56"/>
  <c r="I60" i="56" s="1"/>
  <c r="F68" i="56"/>
  <c r="R68" i="56"/>
  <c r="I68" i="56" s="1"/>
  <c r="R65" i="56"/>
  <c r="I65" i="56" s="1"/>
  <c r="F65" i="56"/>
  <c r="F81" i="56"/>
  <c r="R81" i="56"/>
  <c r="I81" i="56" s="1"/>
  <c r="R57" i="56"/>
  <c r="I57" i="56" s="1"/>
  <c r="F57" i="56"/>
  <c r="R80" i="56"/>
  <c r="I80" i="56" s="1"/>
  <c r="F80" i="56"/>
  <c r="F91" i="56"/>
  <c r="R91" i="56"/>
  <c r="I91" i="56" s="1"/>
  <c r="R72" i="56"/>
  <c r="I72" i="56" s="1"/>
  <c r="F72" i="56"/>
  <c r="F11" i="56"/>
  <c r="R11" i="56"/>
  <c r="I11" i="56" s="1"/>
  <c r="R24" i="56"/>
  <c r="I24" i="56" s="1"/>
  <c r="F24" i="56"/>
  <c r="F42" i="56"/>
  <c r="R42" i="56"/>
  <c r="I42" i="56" s="1"/>
  <c r="F54" i="56"/>
  <c r="R54" i="56"/>
  <c r="I54" i="56" s="1"/>
  <c r="F17" i="56"/>
  <c r="R17" i="56"/>
  <c r="I17" i="56" s="1"/>
  <c r="F15" i="56"/>
  <c r="R15" i="56"/>
  <c r="I15" i="56" s="1"/>
  <c r="R8" i="56"/>
  <c r="I8" i="56" s="1"/>
  <c r="F8" i="56"/>
  <c r="R37" i="56"/>
  <c r="I37" i="56" s="1"/>
  <c r="F37" i="56"/>
  <c r="F20" i="56"/>
  <c r="R20" i="56"/>
  <c r="I20" i="56" s="1"/>
  <c r="R33" i="56"/>
  <c r="I33" i="56" s="1"/>
  <c r="F33" i="56"/>
  <c r="F36" i="56"/>
  <c r="R36" i="56"/>
  <c r="I36" i="56" s="1"/>
  <c r="R16" i="56"/>
  <c r="I16" i="56" s="1"/>
  <c r="F16" i="56"/>
  <c r="F19" i="56"/>
  <c r="R19" i="56"/>
  <c r="I19" i="56" s="1"/>
  <c r="F44" i="56"/>
  <c r="R44" i="56"/>
  <c r="I44" i="56" s="1"/>
  <c r="F52" i="56"/>
  <c r="R52" i="56"/>
  <c r="I52" i="56" s="1"/>
  <c r="R69" i="56"/>
  <c r="I69" i="56" s="1"/>
  <c r="F69" i="56"/>
  <c r="R49" i="56"/>
  <c r="I49" i="56" s="1"/>
  <c r="F49" i="56"/>
  <c r="F56" i="56"/>
  <c r="R56" i="56"/>
  <c r="I56" i="56" s="1"/>
  <c r="F67" i="56"/>
  <c r="R67" i="56"/>
  <c r="I67" i="56" s="1"/>
  <c r="R82" i="56"/>
  <c r="I82" i="56" s="1"/>
  <c r="F82" i="56"/>
  <c r="F87" i="56"/>
  <c r="R87" i="56"/>
  <c r="I87" i="56" s="1"/>
  <c r="R97" i="56"/>
  <c r="I97" i="56" s="1"/>
  <c r="F97" i="56"/>
  <c r="F79" i="56"/>
  <c r="R79" i="56"/>
  <c r="I79" i="56" s="1"/>
  <c r="R85" i="56"/>
  <c r="I85" i="56" s="1"/>
  <c r="F85" i="56"/>
  <c r="F71" i="56"/>
  <c r="R71" i="56"/>
  <c r="I71" i="56" s="1"/>
  <c r="F93" i="56"/>
  <c r="R93" i="56"/>
  <c r="I93" i="56" s="1"/>
  <c r="R3" i="56"/>
  <c r="I3" i="56" s="1"/>
  <c r="F3" i="56"/>
  <c r="R7" i="56"/>
  <c r="I7" i="56" s="1"/>
  <c r="F7" i="56"/>
  <c r="R5" i="56"/>
  <c r="I5" i="56" s="1"/>
  <c r="F5" i="56"/>
  <c r="R4" i="56"/>
  <c r="I4" i="56" s="1"/>
  <c r="F4" i="56"/>
  <c r="R6" i="56"/>
  <c r="I6" i="56" s="1"/>
  <c r="F6" i="56"/>
  <c r="R2" i="56"/>
  <c r="I2" i="56" s="1"/>
  <c r="F2" i="56"/>
  <c r="B3" i="53" l="1"/>
  <c r="B4" i="53"/>
  <c r="B5" i="53"/>
  <c r="B6" i="53"/>
  <c r="B7" i="53"/>
  <c r="B8" i="53"/>
  <c r="B9" i="53"/>
  <c r="B10" i="53"/>
  <c r="B11" i="53"/>
  <c r="B12" i="53"/>
  <c r="B13" i="53"/>
  <c r="B14" i="53"/>
  <c r="B15" i="53"/>
  <c r="B16" i="53"/>
  <c r="B17" i="53"/>
  <c r="B18" i="53"/>
  <c r="B19" i="53"/>
  <c r="B20" i="53"/>
  <c r="B21" i="53"/>
  <c r="B22" i="53"/>
  <c r="B23" i="53"/>
  <c r="B24" i="53"/>
  <c r="B25" i="53"/>
  <c r="B26" i="53"/>
  <c r="B27" i="53"/>
  <c r="B28" i="53"/>
  <c r="B29" i="53"/>
  <c r="B30" i="53"/>
  <c r="B31" i="53"/>
  <c r="B32" i="53"/>
  <c r="B33" i="53"/>
  <c r="B34" i="53"/>
  <c r="B35" i="53"/>
  <c r="B36" i="53"/>
  <c r="B37" i="53"/>
  <c r="B38" i="53"/>
  <c r="B39" i="53"/>
  <c r="B40" i="53"/>
  <c r="B41" i="53"/>
  <c r="B42" i="53"/>
  <c r="B43" i="53"/>
  <c r="B44" i="53"/>
  <c r="B45" i="53"/>
  <c r="B46" i="53"/>
  <c r="B47" i="53"/>
  <c r="B48" i="53"/>
  <c r="B49" i="53"/>
  <c r="B50" i="53"/>
  <c r="B51" i="53"/>
  <c r="B52" i="53"/>
  <c r="B53" i="53"/>
  <c r="B54" i="53"/>
  <c r="B55" i="53"/>
  <c r="B56" i="53"/>
  <c r="B57" i="53"/>
  <c r="B58" i="53"/>
  <c r="B59" i="53"/>
  <c r="B60" i="53"/>
  <c r="B61" i="53"/>
  <c r="B62" i="53"/>
  <c r="B63" i="53"/>
  <c r="B64" i="53"/>
  <c r="B65" i="53"/>
  <c r="B66" i="53"/>
  <c r="B67" i="53"/>
  <c r="B68" i="53"/>
  <c r="B69" i="53"/>
  <c r="B70" i="53"/>
  <c r="B71" i="53"/>
  <c r="B72" i="53"/>
  <c r="B73" i="53"/>
  <c r="B74" i="53"/>
  <c r="B75" i="53"/>
  <c r="B76" i="53"/>
  <c r="B77" i="53"/>
  <c r="B78" i="53"/>
  <c r="B79" i="53"/>
  <c r="B80" i="53"/>
  <c r="B81" i="53"/>
  <c r="B82" i="53"/>
  <c r="B83" i="53"/>
  <c r="B84" i="53"/>
  <c r="B85" i="53"/>
  <c r="B86" i="53"/>
  <c r="B87" i="53"/>
  <c r="B88" i="53"/>
  <c r="B89" i="53"/>
  <c r="B90" i="53"/>
  <c r="B91" i="53"/>
  <c r="B92" i="53"/>
  <c r="B93" i="53"/>
  <c r="B94" i="53"/>
  <c r="B95" i="53"/>
  <c r="B96" i="53"/>
  <c r="B97" i="53"/>
  <c r="B98" i="53"/>
  <c r="B99" i="53"/>
  <c r="B100" i="53"/>
  <c r="B101" i="53"/>
  <c r="B102" i="53"/>
  <c r="B103" i="53"/>
  <c r="B104" i="53"/>
  <c r="B105" i="53"/>
  <c r="B106" i="53"/>
  <c r="B107" i="53"/>
  <c r="B108" i="53"/>
  <c r="B109" i="53"/>
  <c r="B110" i="53"/>
  <c r="B111" i="53"/>
  <c r="B112" i="53"/>
  <c r="B113" i="53"/>
  <c r="B114" i="53"/>
  <c r="B115" i="53"/>
  <c r="B116" i="53"/>
  <c r="B117" i="53"/>
  <c r="B118" i="53"/>
  <c r="B119" i="53"/>
  <c r="B120" i="53"/>
  <c r="B121" i="53"/>
  <c r="B122" i="53"/>
  <c r="B123" i="53"/>
  <c r="B124" i="53"/>
  <c r="B125" i="53"/>
  <c r="B126" i="53"/>
  <c r="B127" i="53"/>
  <c r="B128" i="53"/>
  <c r="B129" i="53"/>
  <c r="B130" i="53"/>
  <c r="B131" i="53"/>
  <c r="B132" i="53"/>
  <c r="B133" i="53"/>
  <c r="B134" i="53"/>
  <c r="B135" i="53"/>
  <c r="B136" i="53"/>
  <c r="B137" i="53"/>
  <c r="B138" i="53"/>
  <c r="B139" i="53"/>
  <c r="B140" i="53"/>
  <c r="B141" i="53"/>
  <c r="B142" i="53"/>
  <c r="B143" i="53"/>
  <c r="B144" i="53"/>
  <c r="B145" i="53"/>
  <c r="B146" i="53"/>
  <c r="B147" i="53"/>
  <c r="B148" i="53"/>
  <c r="B149" i="53"/>
  <c r="B150" i="53"/>
  <c r="B151" i="53"/>
  <c r="B152" i="53"/>
  <c r="B153" i="53"/>
  <c r="B154" i="53"/>
  <c r="B155" i="53"/>
  <c r="B156" i="53"/>
  <c r="B157" i="53"/>
  <c r="B158" i="53"/>
  <c r="B159" i="53"/>
  <c r="B160" i="53"/>
  <c r="B161" i="53"/>
  <c r="B162" i="53"/>
  <c r="B163" i="53"/>
  <c r="B164" i="53"/>
  <c r="B165" i="53"/>
  <c r="B166" i="53"/>
  <c r="B167" i="53"/>
  <c r="B168" i="53"/>
  <c r="B169" i="53"/>
  <c r="B170" i="53"/>
  <c r="B171" i="53"/>
  <c r="B172" i="53"/>
  <c r="B173" i="53"/>
  <c r="B174" i="53"/>
  <c r="B175" i="53"/>
  <c r="B176" i="53"/>
  <c r="B177" i="53"/>
  <c r="B178" i="53"/>
  <c r="B179" i="53"/>
  <c r="B180" i="53"/>
  <c r="B181" i="53"/>
  <c r="B182" i="53"/>
  <c r="B183" i="53"/>
  <c r="B184" i="53"/>
  <c r="B185" i="53"/>
  <c r="B186" i="53"/>
  <c r="B187" i="53"/>
  <c r="B188" i="53"/>
  <c r="B189" i="53"/>
  <c r="B190" i="53"/>
  <c r="B191" i="53"/>
  <c r="B192" i="53"/>
  <c r="B193" i="53"/>
  <c r="B194" i="53"/>
  <c r="B195" i="53"/>
  <c r="B196" i="53"/>
  <c r="B197" i="53"/>
  <c r="B198" i="53"/>
  <c r="B199" i="53"/>
  <c r="B200" i="53"/>
  <c r="B201" i="53"/>
  <c r="B202" i="53"/>
  <c r="B203" i="53"/>
  <c r="B204" i="53"/>
  <c r="B205" i="53"/>
  <c r="B2" i="53"/>
  <c r="D205" i="53" l="1"/>
  <c r="C205" i="53"/>
  <c r="D204" i="53"/>
  <c r="C204" i="53"/>
  <c r="D203" i="53"/>
  <c r="C203" i="53"/>
  <c r="D202" i="53"/>
  <c r="C202" i="53"/>
  <c r="D201" i="53"/>
  <c r="C201" i="53"/>
  <c r="D200" i="53"/>
  <c r="C200" i="53"/>
  <c r="D199" i="53"/>
  <c r="C199" i="53"/>
  <c r="D198" i="53"/>
  <c r="C198" i="53"/>
  <c r="D197" i="53"/>
  <c r="C197" i="53"/>
  <c r="D196" i="53"/>
  <c r="C196" i="53"/>
  <c r="D195" i="53"/>
  <c r="C195" i="53"/>
  <c r="D194" i="53"/>
  <c r="C194" i="53"/>
  <c r="D193" i="53"/>
  <c r="C193" i="53"/>
  <c r="D192" i="53"/>
  <c r="C192" i="53"/>
  <c r="D191" i="53"/>
  <c r="C191" i="53"/>
  <c r="D190" i="53"/>
  <c r="C190" i="53"/>
  <c r="D189" i="53"/>
  <c r="C189" i="53"/>
  <c r="D188" i="53"/>
  <c r="C188" i="53"/>
  <c r="D187" i="53"/>
  <c r="C187" i="53"/>
  <c r="D186" i="53"/>
  <c r="C186" i="53"/>
  <c r="D185" i="53"/>
  <c r="C185" i="53"/>
  <c r="D184" i="53"/>
  <c r="C184" i="53"/>
  <c r="D183" i="53"/>
  <c r="C183" i="53"/>
  <c r="D182" i="53"/>
  <c r="C182" i="53"/>
  <c r="D181" i="53"/>
  <c r="C181" i="53"/>
  <c r="D180" i="53"/>
  <c r="C180" i="53"/>
  <c r="D179" i="53"/>
  <c r="C179" i="53"/>
  <c r="D178" i="53"/>
  <c r="C178" i="53"/>
  <c r="D177" i="53"/>
  <c r="C177" i="53"/>
  <c r="D176" i="53"/>
  <c r="C176" i="53"/>
  <c r="D175" i="53"/>
  <c r="C175" i="53"/>
  <c r="D174" i="53"/>
  <c r="C174" i="53"/>
  <c r="D173" i="53"/>
  <c r="C173" i="53"/>
  <c r="D172" i="53"/>
  <c r="C172" i="53"/>
  <c r="D171" i="53"/>
  <c r="C171" i="53"/>
  <c r="D170" i="53"/>
  <c r="C170" i="53"/>
  <c r="D169" i="53"/>
  <c r="C169" i="53"/>
  <c r="D168" i="53"/>
  <c r="C168" i="53"/>
  <c r="D167" i="53"/>
  <c r="C167" i="53"/>
  <c r="D166" i="53"/>
  <c r="C166" i="53"/>
  <c r="D165" i="53"/>
  <c r="C165" i="53"/>
  <c r="D164" i="53"/>
  <c r="C164" i="53"/>
  <c r="D163" i="53"/>
  <c r="C163" i="53"/>
  <c r="D162" i="53"/>
  <c r="C162" i="53"/>
  <c r="D161" i="53"/>
  <c r="C161" i="53"/>
  <c r="D160" i="53"/>
  <c r="C160" i="53"/>
  <c r="D159" i="53"/>
  <c r="C159" i="53"/>
  <c r="D158" i="53"/>
  <c r="C158" i="53"/>
  <c r="D157" i="53"/>
  <c r="C157" i="53"/>
  <c r="D156" i="53"/>
  <c r="C156" i="53"/>
  <c r="D155" i="53"/>
  <c r="C155" i="53"/>
  <c r="D154" i="53"/>
  <c r="C154" i="53"/>
  <c r="D153" i="53"/>
  <c r="C153" i="53"/>
  <c r="D152" i="53"/>
  <c r="C152" i="53"/>
  <c r="D151" i="53"/>
  <c r="C151" i="53"/>
  <c r="D150" i="53"/>
  <c r="C150" i="53"/>
  <c r="D149" i="53"/>
  <c r="C149" i="53"/>
  <c r="D148" i="53"/>
  <c r="C148" i="53"/>
  <c r="D147" i="53"/>
  <c r="C147" i="53"/>
  <c r="D146" i="53"/>
  <c r="C146" i="53"/>
  <c r="D145" i="53"/>
  <c r="C145" i="53"/>
  <c r="D144" i="53"/>
  <c r="C144" i="53"/>
  <c r="D143" i="53"/>
  <c r="C143" i="53"/>
  <c r="D142" i="53"/>
  <c r="C142" i="53"/>
  <c r="D141" i="53"/>
  <c r="C141" i="53"/>
  <c r="D140" i="53"/>
  <c r="C140" i="53"/>
  <c r="D139" i="53"/>
  <c r="C139" i="53"/>
  <c r="D138" i="53"/>
  <c r="C138" i="53"/>
  <c r="D137" i="53"/>
  <c r="C137" i="53"/>
  <c r="D136" i="53"/>
  <c r="C136" i="53"/>
  <c r="D135" i="53"/>
  <c r="C135" i="53"/>
  <c r="D134" i="53"/>
  <c r="C134" i="53"/>
  <c r="D133" i="53"/>
  <c r="C133" i="53"/>
  <c r="D132" i="53"/>
  <c r="C132" i="53"/>
  <c r="D131" i="53"/>
  <c r="C131" i="53"/>
  <c r="D130" i="53"/>
  <c r="C130" i="53"/>
  <c r="D129" i="53"/>
  <c r="C129" i="53"/>
  <c r="D128" i="53"/>
  <c r="C128" i="53"/>
  <c r="D127" i="53"/>
  <c r="C127" i="53"/>
  <c r="D126" i="53"/>
  <c r="C126" i="53"/>
  <c r="D125" i="53"/>
  <c r="C125" i="53"/>
  <c r="D124" i="53"/>
  <c r="C124" i="53"/>
  <c r="D123" i="53"/>
  <c r="C123" i="53"/>
  <c r="D122" i="53"/>
  <c r="C122" i="53"/>
  <c r="D121" i="53"/>
  <c r="C121" i="53"/>
  <c r="D120" i="53"/>
  <c r="C120" i="53"/>
  <c r="D119" i="53"/>
  <c r="C119" i="53"/>
  <c r="D118" i="53"/>
  <c r="C118" i="53"/>
  <c r="D117" i="53"/>
  <c r="C117" i="53"/>
  <c r="D116" i="53"/>
  <c r="C116" i="53"/>
  <c r="D115" i="53"/>
  <c r="C115" i="53"/>
  <c r="D114" i="53"/>
  <c r="C114" i="53"/>
  <c r="D113" i="53"/>
  <c r="C113" i="53"/>
  <c r="D112" i="53"/>
  <c r="C112" i="53"/>
  <c r="D111" i="53"/>
  <c r="C111" i="53"/>
  <c r="D110" i="53"/>
  <c r="C110" i="53"/>
  <c r="D109" i="53"/>
  <c r="C109" i="53"/>
  <c r="D108" i="53"/>
  <c r="C108" i="53"/>
  <c r="D107" i="53"/>
  <c r="C107" i="53"/>
  <c r="D106" i="53"/>
  <c r="C106" i="53"/>
  <c r="D105" i="53"/>
  <c r="C105" i="53"/>
  <c r="D104" i="53"/>
  <c r="C104" i="53"/>
  <c r="D103" i="53"/>
  <c r="C103" i="53"/>
  <c r="D102" i="53"/>
  <c r="C102" i="53"/>
  <c r="D101" i="53"/>
  <c r="C101" i="53"/>
  <c r="D100" i="53"/>
  <c r="C100" i="53"/>
  <c r="D99" i="53"/>
  <c r="C99" i="53"/>
  <c r="D98" i="53"/>
  <c r="C98" i="53"/>
  <c r="D97" i="53"/>
  <c r="C97" i="53"/>
  <c r="D96" i="53"/>
  <c r="C96" i="53"/>
  <c r="D95" i="53"/>
  <c r="C95" i="53"/>
  <c r="D94" i="53"/>
  <c r="C94" i="53"/>
  <c r="D93" i="53"/>
  <c r="C93" i="53"/>
  <c r="D92" i="53"/>
  <c r="C92" i="53"/>
  <c r="D91" i="53"/>
  <c r="C91" i="53"/>
  <c r="D90" i="53"/>
  <c r="C90" i="53"/>
  <c r="D89" i="53"/>
  <c r="C89" i="53"/>
  <c r="D88" i="53"/>
  <c r="C88" i="53"/>
  <c r="D87" i="53"/>
  <c r="C87" i="53"/>
  <c r="D86" i="53"/>
  <c r="C86" i="53"/>
  <c r="D85" i="53"/>
  <c r="C85" i="53"/>
  <c r="D84" i="53"/>
  <c r="C84" i="53"/>
  <c r="D83" i="53"/>
  <c r="C83" i="53"/>
  <c r="D82" i="53"/>
  <c r="C82" i="53"/>
  <c r="D81" i="53"/>
  <c r="C81" i="53"/>
  <c r="D80" i="53"/>
  <c r="C80" i="53"/>
  <c r="D79" i="53"/>
  <c r="C79" i="53"/>
  <c r="D78" i="53"/>
  <c r="C78" i="53"/>
  <c r="D77" i="53"/>
  <c r="C77" i="53"/>
  <c r="D76" i="53"/>
  <c r="C76" i="53"/>
  <c r="D75" i="53"/>
  <c r="C75" i="53"/>
  <c r="D74" i="53"/>
  <c r="C74" i="53"/>
  <c r="D73" i="53"/>
  <c r="C73" i="53"/>
  <c r="D72" i="53"/>
  <c r="C72" i="53"/>
  <c r="D71" i="53"/>
  <c r="C71" i="53"/>
  <c r="D70" i="53"/>
  <c r="C70" i="53"/>
  <c r="D69" i="53"/>
  <c r="C69" i="53"/>
  <c r="D68" i="53"/>
  <c r="C68" i="53"/>
  <c r="D67" i="53"/>
  <c r="C67" i="53"/>
  <c r="D66" i="53"/>
  <c r="C66" i="53"/>
  <c r="D65" i="53"/>
  <c r="C65" i="53"/>
  <c r="D64" i="53"/>
  <c r="C64" i="53"/>
  <c r="D63" i="53"/>
  <c r="C63" i="53"/>
  <c r="D62" i="53"/>
  <c r="C62" i="53"/>
  <c r="D61" i="53"/>
  <c r="C61" i="53"/>
  <c r="D60" i="53"/>
  <c r="C60" i="53"/>
  <c r="D59" i="53"/>
  <c r="C59" i="53"/>
  <c r="D58" i="53"/>
  <c r="C58" i="53"/>
  <c r="D57" i="53"/>
  <c r="C57" i="53"/>
  <c r="D56" i="53"/>
  <c r="C56" i="53"/>
  <c r="D55" i="53"/>
  <c r="C55" i="53"/>
  <c r="D54" i="53"/>
  <c r="C54" i="53"/>
  <c r="D53" i="53"/>
  <c r="C53" i="53"/>
  <c r="D52" i="53"/>
  <c r="C52" i="53"/>
  <c r="D51" i="53"/>
  <c r="C51" i="53"/>
  <c r="D50" i="53"/>
  <c r="C50" i="53"/>
  <c r="D49" i="53"/>
  <c r="C49" i="53"/>
  <c r="D48" i="53"/>
  <c r="C48" i="53"/>
  <c r="D47" i="53"/>
  <c r="C47" i="53"/>
  <c r="D46" i="53"/>
  <c r="C46" i="53"/>
  <c r="D45" i="53"/>
  <c r="C45" i="53"/>
  <c r="D44" i="53"/>
  <c r="C44" i="53"/>
  <c r="D43" i="53"/>
  <c r="C43" i="53"/>
  <c r="D42" i="53"/>
  <c r="C42" i="53"/>
  <c r="D41" i="53"/>
  <c r="C41" i="53"/>
  <c r="D40" i="53"/>
  <c r="C40" i="53"/>
  <c r="D39" i="53"/>
  <c r="C39" i="53"/>
  <c r="D38" i="53"/>
  <c r="C38" i="53"/>
  <c r="D37" i="53"/>
  <c r="C37" i="53"/>
  <c r="D36" i="53"/>
  <c r="C36" i="53"/>
  <c r="D35" i="53"/>
  <c r="C35" i="53"/>
  <c r="D34" i="53"/>
  <c r="C34" i="53"/>
  <c r="D33" i="53"/>
  <c r="C33" i="53"/>
  <c r="D32" i="53"/>
  <c r="C32" i="53"/>
  <c r="D31" i="53"/>
  <c r="C31" i="53"/>
  <c r="D30" i="53"/>
  <c r="C30" i="53"/>
  <c r="D29" i="53"/>
  <c r="C29" i="53"/>
  <c r="D28" i="53"/>
  <c r="C28" i="53"/>
  <c r="D27" i="53"/>
  <c r="C27" i="53"/>
  <c r="D26" i="53"/>
  <c r="C26" i="53"/>
  <c r="D25" i="53"/>
  <c r="C25" i="53"/>
  <c r="D24" i="53"/>
  <c r="C24" i="53"/>
  <c r="D23" i="53"/>
  <c r="C23" i="53"/>
  <c r="D22" i="53"/>
  <c r="C22" i="53"/>
  <c r="D21" i="53"/>
  <c r="C21" i="53"/>
  <c r="D20" i="53"/>
  <c r="C20" i="53"/>
  <c r="D19" i="53"/>
  <c r="C19" i="53"/>
  <c r="D18" i="53"/>
  <c r="C18" i="53"/>
  <c r="D17" i="53"/>
  <c r="C17" i="53"/>
  <c r="D16" i="53"/>
  <c r="C16" i="53"/>
  <c r="D15" i="53"/>
  <c r="C15" i="53"/>
  <c r="D14" i="53"/>
  <c r="C14" i="53"/>
  <c r="D13" i="53"/>
  <c r="C13" i="53"/>
  <c r="D12" i="53"/>
  <c r="C12" i="53"/>
  <c r="D11" i="53"/>
  <c r="C11" i="53"/>
  <c r="D10" i="53"/>
  <c r="C10" i="53"/>
  <c r="D9" i="53"/>
  <c r="C9" i="53"/>
  <c r="D8" i="53"/>
  <c r="C8" i="53"/>
  <c r="D7" i="53"/>
  <c r="C7" i="53"/>
  <c r="D6" i="53"/>
  <c r="C6" i="53"/>
  <c r="D5" i="53"/>
  <c r="C5" i="53"/>
  <c r="D4" i="53"/>
  <c r="C4" i="53"/>
  <c r="D3" i="53"/>
  <c r="C3" i="53"/>
  <c r="D2" i="53"/>
  <c r="C2"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39EDFE61-CB8F-49DA-9D91-B96245CA1E6F}">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D654484A-351B-4E3B-940A-8F6F3EC84125}">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8020DD03-FA3C-48C5-A741-29A3505332AC}">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30A2E16B-F72C-4543-A38F-5F131F9A2193}">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80FDD6E4-016C-4D12-827E-5002B01E7046}">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DAB5D7B4-E3F4-4A22-94CF-8469FA58DBEE}">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7D1B15E6-03E9-4C84-9DFE-8AF8601F1F36}">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EE3E066B-768C-484A-A1A6-64A2F92AF5A9}">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4C0838AE-D414-4A6F-B6A0-37476A341E87}">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wilhelm</author>
  </authors>
  <commentList>
    <comment ref="A1" authorId="0" shapeId="0" xr:uid="{C404A82C-290E-4390-93F7-862765741347}">
      <text>
        <r>
          <rPr>
            <b/>
            <sz val="9"/>
            <color indexed="81"/>
            <rFont val="Segoe UI"/>
            <family val="2"/>
          </rPr>
          <t>Ursprüngliche Reihenfolge kann nach Sortierungen wieder hergestellt werden</t>
        </r>
        <r>
          <rPr>
            <sz val="9"/>
            <color indexed="81"/>
            <rFont val="Segoe UI"/>
            <family val="2"/>
          </rPr>
          <t xml:space="preserve">
</t>
        </r>
      </text>
    </comment>
  </commentList>
</comments>
</file>

<file path=xl/sharedStrings.xml><?xml version="1.0" encoding="utf-8"?>
<sst xmlns="http://schemas.openxmlformats.org/spreadsheetml/2006/main" count="6472" uniqueCount="2074">
  <si>
    <t>questionTitle</t>
  </si>
  <si>
    <t>questionText</t>
  </si>
  <si>
    <t>questionName</t>
  </si>
  <si>
    <t>ID</t>
  </si>
  <si>
    <t>Afghanistan</t>
  </si>
  <si>
    <t>Kabul</t>
  </si>
  <si>
    <t>Malaysia (offiziell)</t>
  </si>
  <si>
    <t>Kuala Lumpur</t>
  </si>
  <si>
    <t>Grenada</t>
  </si>
  <si>
    <t>St. George’s</t>
  </si>
  <si>
    <t>Senegal</t>
  </si>
  <si>
    <t>Dakar</t>
  </si>
  <si>
    <t>Ägypten</t>
  </si>
  <si>
    <t>Kairo</t>
  </si>
  <si>
    <t>Malediven</t>
  </si>
  <si>
    <t>Malé</t>
  </si>
  <si>
    <t>Griechenland</t>
  </si>
  <si>
    <t>Athen</t>
  </si>
  <si>
    <t>Serbien</t>
  </si>
  <si>
    <t>Belgrad</t>
  </si>
  <si>
    <t>Albanien</t>
  </si>
  <si>
    <t>Tirana</t>
  </si>
  <si>
    <t>Mali</t>
  </si>
  <si>
    <t>Bamako</t>
  </si>
  <si>
    <t>Guatemala</t>
  </si>
  <si>
    <t>Guatemala-Stadt</t>
  </si>
  <si>
    <t>Seychellen</t>
  </si>
  <si>
    <t>Victoria</t>
  </si>
  <si>
    <t>Algerien</t>
  </si>
  <si>
    <t>Algier</t>
  </si>
  <si>
    <t>Malta</t>
  </si>
  <si>
    <t>Valletta</t>
  </si>
  <si>
    <t>Guinea</t>
  </si>
  <si>
    <t>Conakry</t>
  </si>
  <si>
    <t>Sierra Leone</t>
  </si>
  <si>
    <t>Freetown</t>
  </si>
  <si>
    <t>Andorra</t>
  </si>
  <si>
    <t>Andorra la Vella</t>
  </si>
  <si>
    <t>Marokko</t>
  </si>
  <si>
    <t>Rabat</t>
  </si>
  <si>
    <t>Guinea-Bissau</t>
  </si>
  <si>
    <t>Bissau</t>
  </si>
  <si>
    <t>Simbabwe</t>
  </si>
  <si>
    <t>Harare</t>
  </si>
  <si>
    <t>Angola</t>
  </si>
  <si>
    <t>Luanda</t>
  </si>
  <si>
    <t>Marshallinseln</t>
  </si>
  <si>
    <t>Majuro</t>
  </si>
  <si>
    <t>Guyana</t>
  </si>
  <si>
    <t>Georgetown</t>
  </si>
  <si>
    <t>Singapur</t>
  </si>
  <si>
    <t>Antigua und Barbuda</t>
  </si>
  <si>
    <t>St. John’s</t>
  </si>
  <si>
    <t>Mauretanien</t>
  </si>
  <si>
    <t>Nouakchott</t>
  </si>
  <si>
    <t>Haiti</t>
  </si>
  <si>
    <t>Port-au-Prince</t>
  </si>
  <si>
    <t>Slowakei</t>
  </si>
  <si>
    <t>Bratislava</t>
  </si>
  <si>
    <t>Äquatorialguinea</t>
  </si>
  <si>
    <t>Malabo</t>
  </si>
  <si>
    <t>Mauritius</t>
  </si>
  <si>
    <t>Port Louis</t>
  </si>
  <si>
    <t>Honduras</t>
  </si>
  <si>
    <t>Tegucigalpa</t>
  </si>
  <si>
    <t>Slowenien</t>
  </si>
  <si>
    <t>Ljubljana</t>
  </si>
  <si>
    <t>Argentinien</t>
  </si>
  <si>
    <t>Buenos Aires</t>
  </si>
  <si>
    <t>Mazedonien</t>
  </si>
  <si>
    <t>Skopje</t>
  </si>
  <si>
    <t>Indien</t>
  </si>
  <si>
    <t>Neu-Delhi</t>
  </si>
  <si>
    <t>Somalia</t>
  </si>
  <si>
    <t>Mogadischu</t>
  </si>
  <si>
    <t>Armenien</t>
  </si>
  <si>
    <t>Jerewan</t>
  </si>
  <si>
    <t>Mexiko</t>
  </si>
  <si>
    <t>Mexiko-Stadt</t>
  </si>
  <si>
    <t>Indonesien</t>
  </si>
  <si>
    <t>Jakarta</t>
  </si>
  <si>
    <t>Spanien</t>
  </si>
  <si>
    <t>Madrid</t>
  </si>
  <si>
    <t>Aserbaidschan</t>
  </si>
  <si>
    <t>Baku</t>
  </si>
  <si>
    <t>Mikronesien</t>
  </si>
  <si>
    <t>Palikir</t>
  </si>
  <si>
    <t>Irak</t>
  </si>
  <si>
    <t>Bagdad</t>
  </si>
  <si>
    <t>Sri Lanka</t>
  </si>
  <si>
    <t>Sri Jayewardenepura</t>
  </si>
  <si>
    <t>Äthiopien</t>
  </si>
  <si>
    <t>Addis Abeba</t>
  </si>
  <si>
    <t>Moldawien</t>
  </si>
  <si>
    <t>Chișinău</t>
  </si>
  <si>
    <t>Iran</t>
  </si>
  <si>
    <t>Teheran</t>
  </si>
  <si>
    <t>St. Kitts und Nevis</t>
  </si>
  <si>
    <t>Basseterre</t>
  </si>
  <si>
    <t>Australien</t>
  </si>
  <si>
    <t>Canberra</t>
  </si>
  <si>
    <t>Monaco</t>
  </si>
  <si>
    <t>Irland</t>
  </si>
  <si>
    <t>Dublin</t>
  </si>
  <si>
    <t>St. Lucia</t>
  </si>
  <si>
    <t>Castries</t>
  </si>
  <si>
    <t>Bahamas</t>
  </si>
  <si>
    <t>Nassau</t>
  </si>
  <si>
    <t>Mongolei</t>
  </si>
  <si>
    <t>Ulaanbaatar</t>
  </si>
  <si>
    <t>Island</t>
  </si>
  <si>
    <t>Reykjavík</t>
  </si>
  <si>
    <t>St. Vincent und die Grenadinen</t>
  </si>
  <si>
    <t>Kingstown</t>
  </si>
  <si>
    <t>Bahrain</t>
  </si>
  <si>
    <t>Manama</t>
  </si>
  <si>
    <t>Montenegro</t>
  </si>
  <si>
    <t>Podgorica</t>
  </si>
  <si>
    <t>Israel</t>
  </si>
  <si>
    <t>Jerusalem (de facto)</t>
  </si>
  <si>
    <t xml:space="preserve">Südafrika </t>
  </si>
  <si>
    <t>Pretoria (Tshwane)</t>
  </si>
  <si>
    <t>Bangladesch</t>
  </si>
  <si>
    <t>Dhaka</t>
  </si>
  <si>
    <t>Mosambik</t>
  </si>
  <si>
    <t>Maputo</t>
  </si>
  <si>
    <t>Italien</t>
  </si>
  <si>
    <t>Rom</t>
  </si>
  <si>
    <t>Südafrika (Parlamentssitz)</t>
  </si>
  <si>
    <t>Kapstadt</t>
  </si>
  <si>
    <t>Barbados</t>
  </si>
  <si>
    <t>Bridgetown</t>
  </si>
  <si>
    <t>Myanmar</t>
  </si>
  <si>
    <t>Naypyidaw</t>
  </si>
  <si>
    <t>Jamaika</t>
  </si>
  <si>
    <t>Kingston</t>
  </si>
  <si>
    <t>Südsudan</t>
  </si>
  <si>
    <t>Juba</t>
  </si>
  <si>
    <t>Belgien</t>
  </si>
  <si>
    <t>Brüssel</t>
  </si>
  <si>
    <t>Namibia</t>
  </si>
  <si>
    <t>Windhoek</t>
  </si>
  <si>
    <t>Japan</t>
  </si>
  <si>
    <t>Tokio</t>
  </si>
  <si>
    <t>Sudan</t>
  </si>
  <si>
    <t>Khartum</t>
  </si>
  <si>
    <t>Belize</t>
  </si>
  <si>
    <t>Belmopan</t>
  </si>
  <si>
    <t>Nauru (de facto)</t>
  </si>
  <si>
    <t>Yaren</t>
  </si>
  <si>
    <t xml:space="preserve">Jemen </t>
  </si>
  <si>
    <t>Sanaa</t>
  </si>
  <si>
    <t>Suriname</t>
  </si>
  <si>
    <t>Paramaribo</t>
  </si>
  <si>
    <t>Benin</t>
  </si>
  <si>
    <t>Porto Novo</t>
  </si>
  <si>
    <t>Nepal</t>
  </si>
  <si>
    <t>Kathmandu</t>
  </si>
  <si>
    <t>Jemen (de facto)</t>
  </si>
  <si>
    <t>Aden</t>
  </si>
  <si>
    <t>Swasiland</t>
  </si>
  <si>
    <t>Mbabane</t>
  </si>
  <si>
    <t>Bhutan</t>
  </si>
  <si>
    <t>Thimphu</t>
  </si>
  <si>
    <t>Neuseeland</t>
  </si>
  <si>
    <t>Wellington</t>
  </si>
  <si>
    <t>Jordanien</t>
  </si>
  <si>
    <t>Amman</t>
  </si>
  <si>
    <t>Syrien</t>
  </si>
  <si>
    <t>Damaskus</t>
  </si>
  <si>
    <t>Bolivien (Regierungssitz)</t>
  </si>
  <si>
    <t>La Paz</t>
  </si>
  <si>
    <t>Nicaragua</t>
  </si>
  <si>
    <t>Managua</t>
  </si>
  <si>
    <t>Kambodscha</t>
  </si>
  <si>
    <t>Phnom Penh</t>
  </si>
  <si>
    <t>Tadschikistan</t>
  </si>
  <si>
    <t>Duschanbe</t>
  </si>
  <si>
    <t>Bosnien und Herzegowina</t>
  </si>
  <si>
    <t>Sarajevo</t>
  </si>
  <si>
    <t xml:space="preserve">Niederlande </t>
  </si>
  <si>
    <t>Amsterdam</t>
  </si>
  <si>
    <t>Kamerun</t>
  </si>
  <si>
    <t>Yaoundé</t>
  </si>
  <si>
    <t xml:space="preserve">Tansania </t>
  </si>
  <si>
    <t>Dodoma</t>
  </si>
  <si>
    <t>Botswana</t>
  </si>
  <si>
    <t>Gaborone</t>
  </si>
  <si>
    <t>Niederlande (Regierungssitz)</t>
  </si>
  <si>
    <t>Den Haag</t>
  </si>
  <si>
    <t>Kanada</t>
  </si>
  <si>
    <t>Ottawa</t>
  </si>
  <si>
    <t>Tansania (Regierungssitz)</t>
  </si>
  <si>
    <t>Daressalam</t>
  </si>
  <si>
    <t>Brasilien</t>
  </si>
  <si>
    <t>Brasília</t>
  </si>
  <si>
    <t>Niger</t>
  </si>
  <si>
    <t>Niamey</t>
  </si>
  <si>
    <t>Kap Verde</t>
  </si>
  <si>
    <t>Praia</t>
  </si>
  <si>
    <t>Thailand</t>
  </si>
  <si>
    <t>Bangkok</t>
  </si>
  <si>
    <t>Brunei</t>
  </si>
  <si>
    <t>Bandar Seri Begawan</t>
  </si>
  <si>
    <t>Nigeria</t>
  </si>
  <si>
    <t>Abuja</t>
  </si>
  <si>
    <t>Kasachstan</t>
  </si>
  <si>
    <t>Astana</t>
  </si>
  <si>
    <t>Togo</t>
  </si>
  <si>
    <t>Lomé</t>
  </si>
  <si>
    <t>Bulgarien</t>
  </si>
  <si>
    <t>Sofia</t>
  </si>
  <si>
    <t>Niue</t>
  </si>
  <si>
    <t>Alofi</t>
  </si>
  <si>
    <t>Katar</t>
  </si>
  <si>
    <t>Doha</t>
  </si>
  <si>
    <t>Tonga</t>
  </si>
  <si>
    <t>Nukuʻalofa</t>
  </si>
  <si>
    <t>Burkina Faso</t>
  </si>
  <si>
    <t>Ouagadougou</t>
  </si>
  <si>
    <t>Norwegen</t>
  </si>
  <si>
    <t>Oslo</t>
  </si>
  <si>
    <t>Kenia</t>
  </si>
  <si>
    <t>Nairobi</t>
  </si>
  <si>
    <t>Trinidad und Tobago</t>
  </si>
  <si>
    <t>Port of Spain</t>
  </si>
  <si>
    <t>Burundi</t>
  </si>
  <si>
    <t>Bujumbura</t>
  </si>
  <si>
    <t>Oman</t>
  </si>
  <si>
    <t>Maskat</t>
  </si>
  <si>
    <t>Kirgisistan</t>
  </si>
  <si>
    <t>Bischkek</t>
  </si>
  <si>
    <t>Tschad</t>
  </si>
  <si>
    <t>N’Djamena</t>
  </si>
  <si>
    <t>Chile</t>
  </si>
  <si>
    <t>Santiago de Chile</t>
  </si>
  <si>
    <t>Österreich</t>
  </si>
  <si>
    <t>Wien</t>
  </si>
  <si>
    <t>Kiribati</t>
  </si>
  <si>
    <t>South Tarawa</t>
  </si>
  <si>
    <t>Tschechien</t>
  </si>
  <si>
    <t>Prag</t>
  </si>
  <si>
    <t>China, Republik/Taiwan</t>
  </si>
  <si>
    <t>Taipeh</t>
  </si>
  <si>
    <t>Osttimor</t>
  </si>
  <si>
    <t>Dili</t>
  </si>
  <si>
    <t>Kolumbien</t>
  </si>
  <si>
    <t>Bogotá</t>
  </si>
  <si>
    <t>Tunesien</t>
  </si>
  <si>
    <t>Tunis</t>
  </si>
  <si>
    <t>China, Volksrepublik</t>
  </si>
  <si>
    <t>Peking</t>
  </si>
  <si>
    <t>Pakistan</t>
  </si>
  <si>
    <t>Islamabad</t>
  </si>
  <si>
    <t>Komoren</t>
  </si>
  <si>
    <t>Moroni</t>
  </si>
  <si>
    <t>Türkei</t>
  </si>
  <si>
    <t>Ankara</t>
  </si>
  <si>
    <t>Cookinseln</t>
  </si>
  <si>
    <t>Avarua</t>
  </si>
  <si>
    <t>Palau</t>
  </si>
  <si>
    <t>Ngerulmud</t>
  </si>
  <si>
    <t>Kongo, Demokratische Republik</t>
  </si>
  <si>
    <t>Kinshasa</t>
  </si>
  <si>
    <t>Turkmenistan</t>
  </si>
  <si>
    <t>Aşgabat</t>
  </si>
  <si>
    <t>Costa Rica</t>
  </si>
  <si>
    <t>San José</t>
  </si>
  <si>
    <t>Panama</t>
  </si>
  <si>
    <t>Panama-Stadt</t>
  </si>
  <si>
    <t>Kongo, Republik</t>
  </si>
  <si>
    <t>Brazzaville</t>
  </si>
  <si>
    <t>Tuvalu</t>
  </si>
  <si>
    <t>Funafuti</t>
  </si>
  <si>
    <t>Dänemark</t>
  </si>
  <si>
    <t>Kopenhagen</t>
  </si>
  <si>
    <t>Papua-Neuguinea</t>
  </si>
  <si>
    <t>Port Moresby</t>
  </si>
  <si>
    <t>Korea, Demokratische Volksrepublik (Nordkorea)</t>
  </si>
  <si>
    <t>Pjöngjang</t>
  </si>
  <si>
    <t>Uganda</t>
  </si>
  <si>
    <t>Kampala</t>
  </si>
  <si>
    <t>Deutschland</t>
  </si>
  <si>
    <t>Berlin</t>
  </si>
  <si>
    <t>Paraguay</t>
  </si>
  <si>
    <t>Asunción</t>
  </si>
  <si>
    <t>Korea, Republik (Südkorea)</t>
  </si>
  <si>
    <t>Seoul</t>
  </si>
  <si>
    <t>Ukraine</t>
  </si>
  <si>
    <t>Kiew</t>
  </si>
  <si>
    <t>Dominica</t>
  </si>
  <si>
    <t>Roseau</t>
  </si>
  <si>
    <t>Peru</t>
  </si>
  <si>
    <t>Lima</t>
  </si>
  <si>
    <t>Kosovo</t>
  </si>
  <si>
    <t>Pristina</t>
  </si>
  <si>
    <t>Ungarn</t>
  </si>
  <si>
    <t>Budapest</t>
  </si>
  <si>
    <t>Dominikanische Republik</t>
  </si>
  <si>
    <t>Santo Domingo</t>
  </si>
  <si>
    <t>Philippinen</t>
  </si>
  <si>
    <t>Manila</t>
  </si>
  <si>
    <t>Kroatien</t>
  </si>
  <si>
    <t>Zagreb</t>
  </si>
  <si>
    <t>Uruguay</t>
  </si>
  <si>
    <t>Montevideo</t>
  </si>
  <si>
    <t>Dschibuti</t>
  </si>
  <si>
    <t>Polen</t>
  </si>
  <si>
    <t>Warschau</t>
  </si>
  <si>
    <t>Kuba</t>
  </si>
  <si>
    <t>Havanna</t>
  </si>
  <si>
    <t>Usbekistan</t>
  </si>
  <si>
    <t>Taschkent</t>
  </si>
  <si>
    <t>Ecuador</t>
  </si>
  <si>
    <t>Quito</t>
  </si>
  <si>
    <t>Portugal</t>
  </si>
  <si>
    <t>Lissabon</t>
  </si>
  <si>
    <t>Kuwait</t>
  </si>
  <si>
    <t>Kuwait-Stadt</t>
  </si>
  <si>
    <t>Vanuatu</t>
  </si>
  <si>
    <t>Port Vila</t>
  </si>
  <si>
    <t>Elfenbeinküste (Côte d'Ivoire) (Regierungssitz)</t>
  </si>
  <si>
    <t>Abidjan</t>
  </si>
  <si>
    <t>Ruanda</t>
  </si>
  <si>
    <t>Kigali</t>
  </si>
  <si>
    <t>Laos</t>
  </si>
  <si>
    <t>Vientiane</t>
  </si>
  <si>
    <t>Vatikanstadt</t>
  </si>
  <si>
    <t>El Salvador</t>
  </si>
  <si>
    <t>San Salvador</t>
  </si>
  <si>
    <t>Rumänien</t>
  </si>
  <si>
    <t>Bukarest</t>
  </si>
  <si>
    <t>Lesotho</t>
  </si>
  <si>
    <t>Maseru</t>
  </si>
  <si>
    <t>Venezuela</t>
  </si>
  <si>
    <t>Caracas</t>
  </si>
  <si>
    <t>Eritrea</t>
  </si>
  <si>
    <t>Asmara</t>
  </si>
  <si>
    <t>Russland</t>
  </si>
  <si>
    <t>Moskau</t>
  </si>
  <si>
    <t>Lettland</t>
  </si>
  <si>
    <t>Riga</t>
  </si>
  <si>
    <t>Vereinigte Arabische Emirate</t>
  </si>
  <si>
    <t>Abu Dhabi</t>
  </si>
  <si>
    <t>Estland</t>
  </si>
  <si>
    <t>Tallinn (Reval)</t>
  </si>
  <si>
    <t>Salomonen</t>
  </si>
  <si>
    <t>Honiara</t>
  </si>
  <si>
    <t>Libanon</t>
  </si>
  <si>
    <t>Beirut</t>
  </si>
  <si>
    <t>Vereinigtes Königreich</t>
  </si>
  <si>
    <t>London</t>
  </si>
  <si>
    <t>Fidschi</t>
  </si>
  <si>
    <t>Suva</t>
  </si>
  <si>
    <t>Sambia</t>
  </si>
  <si>
    <t>Lusaka</t>
  </si>
  <si>
    <t>Liberia</t>
  </si>
  <si>
    <t>Monrovia</t>
  </si>
  <si>
    <t>Vereinigte Staaten von Amerika</t>
  </si>
  <si>
    <t>Washington, D.C.</t>
  </si>
  <si>
    <t>Finnland</t>
  </si>
  <si>
    <t>Helsinki</t>
  </si>
  <si>
    <t>Samoa</t>
  </si>
  <si>
    <t>Apia</t>
  </si>
  <si>
    <t>Libyen</t>
  </si>
  <si>
    <t>Tripolis</t>
  </si>
  <si>
    <t>Vietnam</t>
  </si>
  <si>
    <t>Hanoi</t>
  </si>
  <si>
    <t>Frankreich</t>
  </si>
  <si>
    <t>Paris</t>
  </si>
  <si>
    <t>San Marino</t>
  </si>
  <si>
    <t>Liechtenstein</t>
  </si>
  <si>
    <t>Vaduz</t>
  </si>
  <si>
    <t>Weißrussland</t>
  </si>
  <si>
    <t>Minsk</t>
  </si>
  <si>
    <t>Gabun</t>
  </si>
  <si>
    <t>Libreville</t>
  </si>
  <si>
    <t>São Tomé und Príncipe</t>
  </si>
  <si>
    <t>São Tomé</t>
  </si>
  <si>
    <t>Litauen</t>
  </si>
  <si>
    <t>Vilnius</t>
  </si>
  <si>
    <t>Westsahara (de facto)</t>
  </si>
  <si>
    <t>Tifariti</t>
  </si>
  <si>
    <t>Gambia</t>
  </si>
  <si>
    <t>Banjul</t>
  </si>
  <si>
    <t>Saudi-Arabien</t>
  </si>
  <si>
    <t>Riad</t>
  </si>
  <si>
    <t>Luxemburg</t>
  </si>
  <si>
    <t>Zentralafrikanische Republik</t>
  </si>
  <si>
    <t>Bangui</t>
  </si>
  <si>
    <t>Georgien</t>
  </si>
  <si>
    <t>Tiflis</t>
  </si>
  <si>
    <t>Schweden</t>
  </si>
  <si>
    <t>Stockholm</t>
  </si>
  <si>
    <t>Madagaskar</t>
  </si>
  <si>
    <t>Antananarivo</t>
  </si>
  <si>
    <t>Zypern, Republik</t>
  </si>
  <si>
    <t>Nikosia</t>
  </si>
  <si>
    <t>Ghana</t>
  </si>
  <si>
    <t>Accra</t>
  </si>
  <si>
    <t>Schweiz (de facto)[152]</t>
  </si>
  <si>
    <t>Bern</t>
  </si>
  <si>
    <t>Malawi</t>
  </si>
  <si>
    <t>Lilongwe</t>
  </si>
  <si>
    <t>Zypern, Türkische Republik Nord-</t>
  </si>
  <si>
    <t>Nord-Nikosia</t>
  </si>
  <si>
    <t>Falsch1</t>
  </si>
  <si>
    <t>Falsch2</t>
  </si>
  <si>
    <t>Falsch3</t>
  </si>
  <si>
    <t>&lt;a href='https://de.wikipedia.org/wiki/Liste_der_Hauptst%C3%A4dte_der_Erde' target='_blank'&gt;Die Datentabelle in der Wikipedia ansehen - &lt;/a&gt; &lt;a href='https://www.youtube.com/watch?v=WVAHL5R3GI4' target='_blank'&gt;Das Video 'ALL COUNTRIES &amp; THEIR CAPITALS' bei YouTube betrachten&lt;/a&gt; 
 &lt;/br&gt;</t>
  </si>
  <si>
    <t>Schlagworte
(tags)</t>
  </si>
  <si>
    <t>Richtige Antwort</t>
  </si>
  <si>
    <t>Afrika</t>
  </si>
  <si>
    <t>Asien</t>
  </si>
  <si>
    <t>Europa</t>
  </si>
  <si>
    <t>Nordamerika</t>
  </si>
  <si>
    <t>Südamerika</t>
  </si>
  <si>
    <t>Ozeanien</t>
  </si>
  <si>
    <t>Asien/Europa</t>
  </si>
  <si>
    <t>Erdteil</t>
  </si>
  <si>
    <t>Beliebige Marke</t>
  </si>
  <si>
    <t>Washington,D.C.</t>
  </si>
  <si>
    <t>Varus Schlacht</t>
  </si>
  <si>
    <t>Kaiserkrönung Karls des Großen</t>
  </si>
  <si>
    <t>Mittelalter</t>
  </si>
  <si>
    <t>&lt;a href='https://de.wikipedia.org/wiki/Publius_Quinctilius_Varus' target='_blank'&gt;Die Daten in der Wikipedia ansehen - &lt;/a&gt; &lt;a href='https://www.zdf.de/dokumentation/terra-x/kampf-um-germanien-mythos-arminius-spaeter-hermann-der-100.html' target='_blank'&gt;Das Video 'Kampf-um-Germanien' in der ZDF-Mediathek betrachten&lt;/a&gt; 
 &lt;/br&gt;</t>
  </si>
  <si>
    <t>&lt;a href='https://de.wikipedia.org/wiki/Karl_der_Gro%C3%9Fe' target='_blank'&gt;Die Daten in der Wikipedia ansehen - &lt;/a&gt; &lt;a href='https://www.zdf.de/dokumentation/die-deutschen/karl-der-grosse-und-die-sachsen-100.html' target='_blank'&gt;Das Video 'Karl-der-Grosse-und-die-Sachsen' in der ZDF-Mediathek betrachten&lt;/a&gt; 
 &lt;/br&gt;</t>
  </si>
  <si>
    <t>Friedrich II und der Kreuzzug</t>
  </si>
  <si>
    <t>Karl IV. und der Schwarze Tod</t>
  </si>
  <si>
    <t>Luther und die Nation</t>
  </si>
  <si>
    <t>Thomas Müntzer und der Krieg der Bauern</t>
  </si>
  <si>
    <t>August der Starke und die Liebe</t>
  </si>
  <si>
    <t>Karl Marx und der Klassenkampf</t>
  </si>
  <si>
    <t>Bismarck und das Deutsche Reich</t>
  </si>
  <si>
    <t>Ludwig II. und die Bayern</t>
  </si>
  <si>
    <t>Gustav Stresemann und die Republik</t>
  </si>
  <si>
    <t>Zweiter Weltkrieg</t>
  </si>
  <si>
    <t>Konrad Adenauer</t>
  </si>
  <si>
    <t>Ungarn öffnet Grenze</t>
  </si>
  <si>
    <t>Otto I. der Große beendete die Invasion der Ungarn in der Schlacht auf dem Lechfeld. Wann war das?</t>
  </si>
  <si>
    <t>&lt;a href='https://de.wikipedia.org/wiki/Otto_I._(HRR)' target='_blank'&gt;Ottos Daten in der Wikipedia ansehen - &lt;/a&gt; &lt;a href='https://www.zdf.de/dokumentation/die-deutschen/otto-und-das-reich-100.html' target='_blank'&gt;Das Video 'Otto und das Reich' in der ZDF-Mediathek betrachten&lt;/a&gt; 
 &lt;/br&gt;</t>
  </si>
  <si>
    <t>Merkmal</t>
  </si>
  <si>
    <t>Otto I. der Große</t>
  </si>
  <si>
    <t>Gang nach Canossa</t>
  </si>
  <si>
    <t>Ein als erniedrigend empfundener Bittgang eines deutschen Kaisers wird heute im übertragenen Sinne als „Gang nach Canossa“ bezeichnet. Wann fand der Bittgang statt?</t>
  </si>
  <si>
    <t>&lt;a href='https://de.wikipedia.org/wiki/Gang_nach_Canossa' target='_blank'&gt;Gang nach Canossa in der Wikipedia ansehen - &lt;/a&gt; &lt;a href='https://www.zdf.de/dokumentation/die-deutschen/heinrich-und-der-papst-104.html' target='_blank'&gt;Das Video 'Heinrich und der Papst' in der ZDF-Mediathek betrachten&lt;/a&gt; 
 &lt;/br&gt;</t>
  </si>
  <si>
    <t>Antike</t>
  </si>
  <si>
    <t>&lt;a href='https://de.wikipedia.org/wiki/Hildegard_von_Bingen' target='_blank'&gt;Hildegard von Bingen in der Wikipedia ansehen - &lt;/a&gt; &lt;a href='https://www.zdf.de/dokumentation/die-deutschen/hildegard-von-bingen-und-die-macht-der-frauen-100.html' target='_blank'&gt;Das Video 'Hildegard von Bingen und die Macht der Frauen' in der ZDF-Mediathek betrachten&lt;/a&gt; 
 &lt;/br&gt;</t>
  </si>
  <si>
    <t>Hildegard von Bingen</t>
  </si>
  <si>
    <t>Barbarossa</t>
  </si>
  <si>
    <t>Barbarossa wurde im Rahmen der deutschen Nationalbewegung des 19. Jahrhunderts zum nationalen Mythos. Er ertrank in einem Fluss während des 3. Kreuzzuges. In welchem Jahr war das?</t>
  </si>
  <si>
    <t>&lt;a href='https://de.wikipedia.org/wiki/Friedrich_I._(HRR)' target='_blank'&gt;Friedrich_I. - Barbarossa in der Wikipedia ansehen - &lt;/a&gt; &lt;a href='https://www.zdf.de/dokumentation/die-deutschen/barbarossa-und-der-loewe-100.html' target='_blank'&gt;Das Video 'Barbarossa und der Löwe' in der ZDF-Mediathek betrachten&lt;/a&gt; 
 &lt;/br&gt;</t>
  </si>
  <si>
    <t>Faktor1</t>
  </si>
  <si>
    <t>Faktor2</t>
  </si>
  <si>
    <t>Produkt</t>
  </si>
  <si>
    <t>KleinesEinmaleins Mathematik Grundschule</t>
  </si>
  <si>
    <t>GroßesEinmaleins Mathematik</t>
  </si>
  <si>
    <t>Auf der Seite &lt;a href='https://www.einmaleinslernen.de/tempotest/' target='_blank'&gt;Einmaleins auf Tempo üben&lt;/a&gt; gibt es weitere Aufgaben für die Könner mit den schnellen Fingern!
 &lt;/br&gt;</t>
  </si>
  <si>
    <t>Auf der Seite &lt;a href='https://www.schlaukopf.de/grundschule/klasse4/mathematik/grosseseinmaleins.htm' target='_blank'&gt;Großes Einmaleins&lt;/a&gt; gibt es weitere Aufgaben für die Könner mit den schnellen Fingern!
 &lt;/br&gt;</t>
  </si>
  <si>
    <t>&lt;a href='https://de.wikipedia.org/wiki/Friedrich_II._(HRR)' target='_blank'&gt;Friedrich II. (HRR) in der Wikipedia ansehen - &lt;/a&gt; &lt;a href='https://www.zdf.de/dokumentation/die-deutschen/friedrich-ii-und-der-kreuzzug-102.html' target='_blank'&gt;Das Video 'Friedrich II und der Kreuzzug' in der ZDF-Mediathek betrachten&lt;/a&gt; 
 &lt;/br&gt;</t>
  </si>
  <si>
    <t>Als einzigem Herrscher gelang es Friedrich II., das Heilige Grab in Jerusalem ohne einen einzigen Schwertstreich zu erobern. In welchem Jahr endete sein Kreuzzug mit dem Frieden von Jaffa?</t>
  </si>
  <si>
    <t>&lt;a href='https://de.wikipedia.org/wiki/Karl_IV._(HRR)' target='_blank'&gt;Karl_IV. (HRR) in der Wikipedia ansehen - &lt;/a&gt; &lt;a href='https://www.zdf.de/dokumentation/die-deutschen/karl-iv-und-der-schwarze-tod-100.html' target='_blank'&gt;Das Video 'Karl IV. und der Schwarze Tod' in der ZDF-Mediathek betrachten&lt;/a&gt; 
 &lt;/br&gt;</t>
  </si>
  <si>
    <t>&lt;a href='https://de.wikipedia.org/wiki/Martin_Luther' target='_blank'&gt;Luther in der Wikipedia ansehen - &lt;/a&gt; &lt;a href='https://www.zdf.de/dokumentation/die-deutschen/luther-und-die-nation-100.html' target='_blank'&gt;Das Video 'Luther und die Nation' in der ZDF-Mediathek betrachten&lt;/a&gt; 
 &lt;/br&gt;</t>
  </si>
  <si>
    <t>&lt;a href='https://de.wikipedia.org/wiki/Thomas_M%C3%Bcntzer' target='_blank'&gt;Thomas Müntzer in der Wikipedia ansehen - &lt;/a&gt; &lt;a href='https://www.zdf.de/dokumentation/die-deutschen/thomas-muentzer-und-der-krieg-der-bauern-100.html' target='_blank'&gt;Das Video 'Thomas Müntzer und der Krieg der Bauern' in der ZDF-Mediathek betrachten&lt;/a&gt; 
 &lt;/br&gt;</t>
  </si>
  <si>
    <t>Im Gegensatz zu Luther stand Müntzer für die gewaltsame Befreiung der Bauern. Er führte sie in der Schlacht von Frankenhausen. Nach der Niederlage wurde er hingerichtet. In welchem Jahr war das?</t>
  </si>
  <si>
    <t>Wallenstein</t>
  </si>
  <si>
    <t>&lt;a href='https://de.wikipedia.org/wiki/Wallenstein' target='_blank'&gt;Wallenstein in der Wikipedia ansehen - &lt;/a&gt; &lt;a href='https://www.zdf.de/dokumentation/3sat-dokus/die-deutschen-wallenstein-und-der-krieg-104.html' target='_blank'&gt;Das Video 'Wallenstein und der Krieg' in der ZDF-Mediathek betrachten&lt;/a&gt; 
 &lt;/br&gt;</t>
  </si>
  <si>
    <t>Neuzeit</t>
  </si>
  <si>
    <t>Friedrich August I. von Sachsen, genannt August der Starke gilt als eine der schillerndsten Figuren höfischer Prachtentfaltung und Mätressenwirtschaft. Ein Patenkind behauptete, dass er 354 Kinder gezeugt habe, von denen er aber nur 9 anerkannte. Wann starb dieser König von Sachsen, der auch zeitweise König von Polen war?</t>
  </si>
  <si>
    <t>&lt;a href='https://de.wikipedia.org/wiki/August_II._(Polen)' target='_blank'&gt;August den Starken in der Wikipedia ansehen - &lt;/a&gt; &lt;a href='https://www.zdf.de/dokumentation/die-deutschen/august-der-starke-und-die-liebe-100.html' target='_blank'&gt;Das Video 'August der Starke und die Liebe' in der ZDF-Mediathek betrachten&lt;/a&gt; 
 &lt;/br&gt;</t>
  </si>
  <si>
    <t>&lt;a href='https://de.wikipedia.org/wiki/Friedrich_II._(Preu%C3%9Fen)' target='_blank'&gt;Friedrich II von Preußen in der Wikipedia ansehen - &lt;/a&gt; &lt;a href='https://www.zdf.de/dokumentation/die-deutschen/preussens-friedrich-und-die-kaiserin-duell-zwischen-preussen-100.html' target='_blank'&gt;Das Video 'Preußens Friedrich und die Kaiserin' in der ZDF-Mediathek betrachten&lt;/a&gt; 
 &lt;/br&gt;</t>
  </si>
  <si>
    <r>
      <t>Friedrich II.</t>
    </r>
    <r>
      <rPr>
        <sz val="8"/>
        <color rgb="FF222222"/>
        <rFont val="Arial"/>
        <family val="2"/>
      </rPr>
      <t> oder </t>
    </r>
    <r>
      <rPr>
        <b/>
        <sz val="8"/>
        <color rgb="FF222222"/>
        <rFont val="Arial"/>
        <family val="2"/>
      </rPr>
      <t>Friedrich der Große</t>
    </r>
    <r>
      <rPr>
        <sz val="8"/>
        <color rgb="FF222222"/>
        <rFont val="Arial"/>
        <family val="2"/>
      </rPr>
      <t>, volkstümlich auch der </t>
    </r>
    <r>
      <rPr>
        <i/>
        <sz val="8"/>
        <color rgb="FF222222"/>
        <rFont val="Arial"/>
        <family val="2"/>
      </rPr>
      <t>Alte Fritz</t>
    </r>
  </si>
  <si>
    <t>Im Siebenjährigen Krieg kämpfte Preußen mit Großbritannien/Kurhannover auf der einen Seite. Ihre Gegner waren die österreichische Habsburgermonarchie, Frankreich und Russland. In welchem Jahr begann der Krieg?</t>
  </si>
  <si>
    <t>Völkerschlacht</t>
  </si>
  <si>
    <t>&lt;a href='https://de.wikipedia.org/wiki/Napoleon_Bonaparte' target='_blank'&gt;Napoleon in der Wikipedia ansehen - &lt;/a&gt; &lt;a href='https://www.zdf.de/dokumentation/die-deutschen/napoleon-und-die-deutschen-104.html' target='_blank'&gt;Das Video 'Napoleon und die Deutschen' in der ZDF-Mediathek betrachten&lt;/a&gt; 
 &lt;/br&gt;</t>
  </si>
  <si>
    <t>Napoleons Russlandfeldzug endete katastrophal. Die endgültige Niederlage der Franzosen kam in der Völkerschlacht bei Leipzig. In welchem Jahr kämpften die 600.000 Soldaten, von denen 92.000 starben oder verwundet wurden?</t>
  </si>
  <si>
    <t>&lt;a href='https://de.wikipedia.org/wiki/Robert_Blum' target='_blank'&gt;Robert Blum in der Wikipedia ansehen - &lt;/a&gt; &lt;a href='https://www.zdf.de/dokumentation/die-deutschen/die-deutschen-staffel-i-robert-blum-und-die-revolution-100.html' target='_blank'&gt;Das Video 'Robert Blum und die Revolution' in der ZDF-Mediathek betrachten&lt;/a&gt; 
 &lt;/br&gt;</t>
  </si>
  <si>
    <t>Robert Blum Hinrichtung</t>
  </si>
  <si>
    <t>&lt;a href='https://de.wikipedia.org/wiki/Karl_Marx' target='_blank'&gt;Karl Marx in der Wikipedia ansehen - &lt;/a&gt; &lt;a href='https://www.zdf.de/dokumentation/die-deutschen/karl-marx-und-der-klassenkampf-100.html' target='_blank'&gt;Das Video 'Karl Marx und der Klassenkampf' in der ZDF-Mediathek betrachten&lt;/a&gt; 
 &lt;/br&gt;</t>
  </si>
  <si>
    <t>Karl Marx war ein deutscher Philosoph, Ökonom, Gesellschaftstheoretiker, politischer Journalist, Protagonist der Arbeiterbewegung sowie Kritiker der bürgerlichen Gesellschaft und der Religion. Zusammen mit Friedrich Engels wurde er zum einflussreichsten Theoretiker des Sozialismus und Kommunismus. Wann schrieb er das Manifest der Kommunistischen Partei?</t>
  </si>
  <si>
    <t>&lt;a href='https://de.wikipedia.org/wiki/Otto_von_Bismarck' target='_blank'&gt;Bismarck in der Wikipedia ansehen - &lt;/a&gt; &lt;a href='https://www.zdf.de/dokumentation/die-deutschen/bismarck-und-das-deutsche-reich-100.html' target='_blank'&gt;Das Video 'Bismarck und das Deutsche Reich' in der ZDF-Mediathek betrachten&lt;/a&gt; 
 &lt;/br&gt;</t>
  </si>
  <si>
    <t>Otto von Bismarck war ein deutscher Politiker und Staatsmann. Von 1862 bis 1890 – mit einer kurzen Unterbrechung im Jahr 1873 – war er Ministerpräsident des Königreichs Preußen. Von der Reichsgründung bis 1890 war er erster Reichskanzler des Deutschen Reiches, dessen Gründung er maßgeblich vorangetrieben hatte. Wann wurde das Deutsche Kaiserreich mit seiner Unterstützung gegründet?</t>
  </si>
  <si>
    <t>&lt;a href='https://de.wikipedia.org/wiki/Ludwig_II._(Bayern)' target='_blank'&gt;Ludwig II von Bayern in der Wikipedia ansehen - &lt;/a&gt; &lt;a href='https://www.zdf.de/dokumentation/die-deutschen/ludwig-ii-und-die-bayern-100.html' target='_blank'&gt;Das Video 'Ludwig II. und die Bayern' in der ZDF-Mediathek betrachten&lt;/a&gt; 
 &lt;/br&gt;</t>
  </si>
  <si>
    <t>Nach dem verlorenen Deutschen Krieg auf Seiten der Österreicher schließen Bayern und die süddeutschen Staaten Württemberg und Baden mit Preußen Schutz- und Trutzbündnisse, die gleichzeitig als Friedensverträge gelten. Bayern kommt als besiegtes Land glimpflich mit einer Geldzahlung davon und der König kann sich seinen Märchenschlössern und den Werken von Richard Wagner widmen. Wann war der Krieg in dem nur Deutsche und Österreicher beteiligt waren?</t>
  </si>
  <si>
    <t>Kaiser Wilhelm II</t>
  </si>
  <si>
    <t>&lt;a href='https://de.wikipedia.org/wiki/Wilhelm_II._(Deutsches_Reich)' target='_blank'&gt;Wilhelm II in der Wikipedia ansehen - &lt;/a&gt; &lt;a href='https://www.zdf.de/dokumentation/die-deutschen/wilhelm-und-die-welt-108.html' target='_blank'&gt;Das Video 'Wilhelm und die Welt' in der ZDF-Mediathek betrachten&lt;/a&gt; 
 &lt;/br&gt;</t>
  </si>
  <si>
    <t>Wilhelm II. war ab 1888 letzter Deutscher Kaiser und König von Preußen.
Die Niederlage Deutschlands im 1. Weltkrieg zwang ihn zur Abdankung. Wann war das?</t>
  </si>
  <si>
    <t>Rosa Luxemburg</t>
  </si>
  <si>
    <t>&lt;a href='https://de.wikipedia.org/wiki/Rosa_Luxemburg' target='_blank'&gt;Rosa Luxemburg in der Wikipedia ansehen - &lt;/a&gt; &lt;a href='https://www.zdf.de/dokumentation/die-deutschen/rosa-luxemburg-und-die-freiheit-100.html' target='_blank'&gt;Das Video 'Rosa Luxemburg und die Freiheit' in der ZDF-Mediathek betrachten&lt;/a&gt; 
 &lt;/br&gt;</t>
  </si>
  <si>
    <t>Rosa Luxemburg war eine einflussreiche Vertreterin der europäischen Arbeiterbewegung, des Marxismus, Antimilitarismus und „proletarischen Internationalismus“. Wann wurde sie ermordet?</t>
  </si>
  <si>
    <t>&lt;a href='https://de.wikipedia.org/wiki/Gustav_Stresemann' target='_blank'&gt;Gustav Stresemann in der Wikipedia ansehen - &lt;/a&gt; &lt;a href='https://www.zdf.de/dokumentation/die-deutschen/gustav-stresemann-und-die-republik-100.html' target='_blank'&gt;Das Video 'Gustav Stresemann und die Republik' in der ZDF-Mediathek betrachten&lt;/a&gt; 
 &lt;/br&gt;</t>
  </si>
  <si>
    <t>Gustav Ernst Stresemann war ein deutscher Politiker und Staatsmann der Weimarer Republik. Als Außenminister hat er insbesondere zur Normalisierung der Beziehungen zu Frankreich beigetragen. Zusammen mit seinem französischen Amtskollegen Aristide Briand erhielt er den Friedensnobelpreis. Wann war das?</t>
  </si>
  <si>
    <t>Machtergreifung der Nationalsozialisten</t>
  </si>
  <si>
    <t>&lt;a href='https://de.wikipedia.org/wiki/Machtergreifung' target='_blank'&gt;Die Machtergreifung der Nazis in der Wikipedia ansehen - &lt;/a&gt; &lt;a href='https://www.youtube.com/watch?v=ZnLFPjmcT7A' target='_blank'&gt;Das Video 'Jahreschronik des Dritten Reichs - 1933 bis 1935: Gleichschaltung' bei YouTube betrachten&lt;/a&gt; 
 &lt;/br&gt;</t>
  </si>
  <si>
    <t>Mit Machtergreifung wird die Ernennung Adolf Hitlers zum Reichskanzler durch Reichspräsident Paul von Hindenburg bezeichnet. In welchem Jahr wurde die Weimarer Republik durch die Diktatur Hitlers abgelöst?</t>
  </si>
  <si>
    <t>Der Zweite Weltkrieg war der zweite global geführte Krieg sämtlicher Großmächte des 20. Jahrhunderts und stellt den bislang größten militärischen Konflikt in der Geschichte der Menschheit dar. In welchem Jahr begann er in Europa?</t>
  </si>
  <si>
    <t>&lt;a href='https://de.wikipedia.org/wiki/Konrad_Adenauer' target='_blank'&gt;Konrad Adenauer in der Wikipedia ansehen - &lt;/a&gt; &lt;a href='https://www.zdf.de/nachrichten/heute-sendungen/videos/50-todestag-konrad-adenauer-100.html' target='_blank'&gt;Das Video '50. Todestag von Adenauer' in der ZDF-Mediathek betrachten&lt;/a&gt; 
 &lt;/br&gt;</t>
  </si>
  <si>
    <t>Konrad Adenauer war der erste Bundeskanzler der Bundesrepublik Deutschland. In welchem Jahr wurde er erstmals gewählt?</t>
  </si>
  <si>
    <t>Ungarn öffnet seine Grenze in der Nacht vom 10. auf den 11. September. Zehntausende Menschen aus der DDR überqueren sie in den folgenden Tagen in Richtung Westen. Das war ein weiterer Schritt auf dem Weg zum Fall des "Eisernen Vorhangs". In welchem Jahr war das?</t>
  </si>
  <si>
    <t>&lt;a href='https://www.bundesregierung.de/Content/DE/Artikel/2014_Deutsche_Einheit/1989-09-11-grenzoeffnung-ungarn-2.html' target='_blank'&gt;Die Grenzöffnung in einem Artikel der Bundesregierung nachlesen - &lt;/a&gt; &lt;a href='https://www.youtube.com/watch?v=0i33hFhGB2Y' target='_blank'&gt;Ein historischer Schnitt: Im Aufwind von Gorbatschows Perestroika durchtrennt Ungarn als erster Ostblock-Staat symbolhaft den eisernen Grenzzaun zwischen Ost- und West-Europa.&lt;/a&gt; 
 &lt;/br&gt;</t>
  </si>
  <si>
    <t>Hildegard von Bingen war Benediktinerin, Äbtissin, Dichterin, Komponistin und eine bedeutende Universalgelehrte. Wann wurde sie geboren?</t>
  </si>
  <si>
    <t>Karl IV. zählt zu den bedeutendsten Kaisern des Spätmittelalters sowie den einflussreichsten europäischen Herrschern jener Zeit. Am Anfang seiner Regierungszeit gab es eine Pestwelle und Judenpogrome. Wann war das?</t>
  </si>
  <si>
    <t>Die evangelischen Christen begehen am 31. Oktober den Reformationstag als den Jahrestag, an dem Luther seine 95 Thesen an die Tür der Schlosskirche zu Wittenberg nagelte. In welchem Jahr hat der Thesenanschlag stattgefunden?</t>
  </si>
  <si>
    <t>Am Beginn des 30-Jährigen Krieges bot Wallenstein dem Kaiser an, auf eigene Kosten für 40.000 Gulden ein Kürassierregiment gegen Böhmen zu werben. In welchem Jahr begann der Krieg mit dem Prager Fenstersturz?</t>
  </si>
  <si>
    <t>Nach der Niederlage Napoleons versuchten die herrschenden Mächte eine Restauration der Zustände vor der napoleonischen Zeit. Die erstarkte Bürgerschaft wehrte sich und versuchte in deutschen Teilstaaten die Macht der Fürsten zu beschneiden. Robert Blum war Abgeordneter im ersten demokratisch gewählten gesamtdeutschen Parlament, der Frankfurter Nationalversammlung. Der Versuch scheiterte. Blum und viele andere bürgerliche Revolutionäre wurden hingerichtet. In welchem Jahr war das?</t>
  </si>
  <si>
    <t>&lt;a href='https://de.wikipedia.org/wiki/Zweiter_Weltkrieg' target='_blank'&gt;Zweiter Weltkrieg in der Wikipedia ansehen - &lt;/a&gt; &lt;a href='https://www.youtube.com/watch?v=bJJISeitSuY' target='_blank'&gt;Das Video 'Der Zweite Weltkrieg Doku vom ZDF' bei YouTube betrachten&lt;/a&gt; 
 &lt;/br&gt;</t>
  </si>
  <si>
    <t>Welche Aufgaben und Eigenschaften hat der Zellkern aller Zellen?</t>
  </si>
  <si>
    <t>Speicherung von Nährstoffen </t>
  </si>
  <si>
    <t>Steuerzentrale für alle Lebensvorgänge </t>
  </si>
  <si>
    <t>Wichtig für die Festigkeit der Zellen </t>
  </si>
  <si>
    <t>Wie unterscheiden sich Tier- und Pflanzenzellen?</t>
  </si>
  <si>
    <t>Tierzellen haben keine Zellwand, keine Vakuole und keine Chloroplasten.</t>
  </si>
  <si>
    <t>Pflanzenzellen besitzen Geißeln und Plasmide. </t>
  </si>
  <si>
    <t>Tierzellen besitzen keine Mitochondrien. </t>
  </si>
  <si>
    <t>Welche Organismen sind vom Typ her Prokaryoten?</t>
  </si>
  <si>
    <t>Pflanzen</t>
  </si>
  <si>
    <t>Tiere </t>
  </si>
  <si>
    <t>Pilze </t>
  </si>
  <si>
    <t>Die maximale positive Oxidationszahl eines Atoms aus einer Hauptgruppe entspricht...</t>
  </si>
  <si>
    <t>... der Zahl +8.</t>
  </si>
  <si>
    <t>... der Nummer der Periode.</t>
  </si>
  <si>
    <t>... der Hauptgruppennummer.</t>
  </si>
  <si>
    <t>... der Ordnungszahl des Elements.</t>
  </si>
  <si>
    <t>Salpetersäure reagiert mit Kalilauge zu... </t>
  </si>
  <si>
    <t>... Kaliumnitrat</t>
  </si>
  <si>
    <t>... Kaliumnitrid.</t>
  </si>
  <si>
    <t>... Kaliumnitrit.</t>
  </si>
  <si>
    <t>... Kaliumamid.</t>
  </si>
  <si>
    <t>Wie verändert sich der pH-Wert einer wässrigen Kochsalzlösung, wenn Natronlauge zugetropft wird?</t>
  </si>
  <si>
    <t>Er fällt.</t>
  </si>
  <si>
    <t>Er steigt.</t>
  </si>
  <si>
    <t>Er bleibt konstant.</t>
  </si>
  <si>
    <t>Der pH-Wert ist nicht für wässrige Lösungen definiert.</t>
  </si>
  <si>
    <t>ECDL Modul1</t>
  </si>
  <si>
    <t>Woran erkennt man, dass eine Mail vom vermeintlichen Absender kommt und unverändert vorliegt?</t>
  </si>
  <si>
    <t>&lt;a href='http://konrad-rennert.de/computer-grundlagen' target='_blank'&gt;Lernzielplan&lt;/a&gt; &lt;br&gt;&lt;/br&gt;</t>
  </si>
  <si>
    <t>Am Vermerk: Vertrauliche Originalversion</t>
  </si>
  <si>
    <t>An der digitalen Signatur</t>
  </si>
  <si>
    <t>An der beigefügten PDF-Visitenkarte des Absenders</t>
  </si>
  <si>
    <t>Am HTML-Code</t>
  </si>
  <si>
    <t>Welche Aussage ist FALSCH?</t>
  </si>
  <si>
    <t>Apps benötigen eine Berechtigung, um auf Adressbücher zugreifen zu dürfen.</t>
  </si>
  <si>
    <t>Social Engineering macht Soziale Netzwerke sicherer.</t>
  </si>
  <si>
    <t>Mobile Apps von Fastfood-Ketten nutzen ihre GPS-Koordinaten.</t>
  </si>
  <si>
    <t>Fernsperren und Fernlöschungen bewahren Sie vor Schaden, wenn Ihr Smartphone abhandenkommt.</t>
  </si>
  <si>
    <t>Daten vernichtet man mit Degaussing-Verfahren (Entmagnetisieren).</t>
  </si>
  <si>
    <t>Daten gehen durch Schreddern der Datenträger unwiederbringlich verloren.</t>
  </si>
  <si>
    <t>Mehrmaliges Überschreiben der Daten verhindert die Rekonstruktion von gelöschten Daten.</t>
  </si>
  <si>
    <t>Das Einstellen der Eigenschaft „Versteckt“ verhindert die Wiederherstellung.</t>
  </si>
  <si>
    <t>Die Nutzung von Cloudspeicher verhindert, dass Sie alle dort gespeicherten Daten mit Sicherheit vernichten können.</t>
  </si>
  <si>
    <t>Cloudspeicher ist für Industriespionage und staatliche Stellen hochinteressant, um wertvolle Informationen abzuschöpfen.</t>
  </si>
  <si>
    <t>Cloudspeicher verwendet sichere Internetprotokolle und Verschlüsselung bei der Datenübertragung.</t>
  </si>
  <si>
    <t>Die Datenvernichtung in Cloudspeichern geschieht durch das Shredder-Verfahren.</t>
  </si>
  <si>
    <t>Sie erhalten überraschend von Ihrer Bank eine Email, dass ihre Kreditkarte gesperrt wurde. Auf einer Verifizierungs-Website der Bank sollen Sie sowohl die Kreditkartennummer als auch den zugehörigen Sicherheitscode (PIN) eingeben. Wie behandeln Sie die Aufforderung auf KEINEN FALL.</t>
  </si>
  <si>
    <t>Es handelt sich vermutlich um Phishing oder Pharming und man kontaktiert die Bank wegen des Betrugsversuches.</t>
  </si>
  <si>
    <t>Der Aufforderung wird nachgekommen. Die absendende Bank soll überprüfen, ob der Sicherheitscode zur Kreditkarte passt.</t>
  </si>
  <si>
    <t>Derartige Phishing-Versuch werden in seriösen Foren erwähnt und die Email wird ohne weitere Aktion gelöscht.</t>
  </si>
  <si>
    <t>Auf den Informationsseiten des BSI wird nach entsprechenden Hinweisen gesucht.</t>
  </si>
  <si>
    <t>Instant Messaging birgt die Gefahr eines Backdoor Angriffs.</t>
  </si>
  <si>
    <t>Verschlüsselung der Übertragenen Texte erhöht die Sicherheit beim Instant Messaging.</t>
  </si>
  <si>
    <t>Inoffizielle App-Stores bergen Kostenrisiken dich Abo-Fallen.</t>
  </si>
  <si>
    <t>Cyber Bullying setzt Skimming ein.</t>
  </si>
  <si>
    <t>Kennwortliste speichern.</t>
  </si>
  <si>
    <t>Standortkoordinaten übermitteln</t>
  </si>
  <si>
    <t>Alle Visitenkarten aus dem Adressbuch automatisch an Freunde übermitteln.</t>
  </si>
  <si>
    <t>Gesichtserkennung aktivieren und freigeben.</t>
  </si>
  <si>
    <t>Psychoterror im Internet bezeichnet man auch als…</t>
  </si>
  <si>
    <t>Pharming</t>
  </si>
  <si>
    <t>Cyber-Mobbing</t>
  </si>
  <si>
    <t>Social-Engineering</t>
  </si>
  <si>
    <t>Dialer</t>
  </si>
  <si>
    <t>Wie stellen Sie sicher, dass Ihre Nachricht nur vom vorgesehenen Empfänger gelesen werden kann?</t>
  </si>
  <si>
    <t>Priorität HOCH</t>
  </si>
  <si>
    <t>Vermerk: Vertraulich</t>
  </si>
  <si>
    <t>Degaussen anwenden</t>
  </si>
  <si>
    <t>Verschlüsselung einsetzen</t>
  </si>
  <si>
    <t>Unzureichende Backups und mangelnder Datenschutz können Firmen in die Pleite treiben.</t>
  </si>
  <si>
    <t>Backups sollen regelmäßig mit einem Sicherungskonzept gemacht werden.</t>
  </si>
  <si>
    <t>Die Schnellformatierung löscht die Daten einer Festplatte vollständig und unwiederbringlich.</t>
  </si>
  <si>
    <t>Sie erhalten per Mail eine Datei (Attachment). Welches Verhalten ist FALSCH?</t>
  </si>
  <si>
    <t>Sie speichern das Attachment im Download-Ordner und öffnen es.</t>
  </si>
  <si>
    <t>Vor dem Öffnen nehmen Sie mit dem Absender Kontakt auf, um sich Klarheit über das Attachment zu verschaffen.</t>
  </si>
  <si>
    <t>Sie verschieben das Attachment in den Quarantäne-Bereich damit ihr Virenscanner das Verhalten gefahrlos analysieren kann</t>
  </si>
  <si>
    <t>eins</t>
  </si>
  <si>
    <t>一</t>
  </si>
  <si>
    <t>vier</t>
  </si>
  <si>
    <t>四</t>
  </si>
  <si>
    <t>Guten Tag!</t>
  </si>
  <si>
    <t>你好！</t>
  </si>
  <si>
    <t>Mittwoch</t>
  </si>
  <si>
    <t>星期三</t>
  </si>
  <si>
    <t>sieben</t>
  </si>
  <si>
    <t>七</t>
  </si>
  <si>
    <t>Eingang</t>
  </si>
  <si>
    <t>入口</t>
  </si>
  <si>
    <t>Dienstag</t>
  </si>
  <si>
    <t>星期二</t>
  </si>
  <si>
    <t>drei</t>
  </si>
  <si>
    <t>三</t>
  </si>
  <si>
    <t>Entschuldigung ...</t>
  </si>
  <si>
    <t>对不起,。。。</t>
  </si>
  <si>
    <t>acht</t>
  </si>
  <si>
    <t>八</t>
  </si>
  <si>
    <t>Freitag</t>
  </si>
  <si>
    <t>星期五</t>
  </si>
  <si>
    <t>nein</t>
  </si>
  <si>
    <t>不是</t>
  </si>
  <si>
    <t>Prost!</t>
  </si>
  <si>
    <t>干杯！</t>
  </si>
  <si>
    <t>sechs</t>
  </si>
  <si>
    <t>六</t>
  </si>
  <si>
    <t>Samstag</t>
  </si>
  <si>
    <t>星期六</t>
  </si>
  <si>
    <t>Bitte! Gern geschehen.</t>
  </si>
  <si>
    <t>不用谢！</t>
  </si>
  <si>
    <t>Tschüss!</t>
  </si>
  <si>
    <t>再见！</t>
  </si>
  <si>
    <t>Donnerstag</t>
  </si>
  <si>
    <t>星期四</t>
  </si>
  <si>
    <t>neun</t>
  </si>
  <si>
    <t>九</t>
  </si>
  <si>
    <t>Ich heiße ...</t>
  </si>
  <si>
    <t>我叫。。。</t>
  </si>
  <si>
    <t>Sonntag</t>
  </si>
  <si>
    <t>星期日</t>
  </si>
  <si>
    <t>zwei</t>
  </si>
  <si>
    <t>二</t>
  </si>
  <si>
    <t>Ich hätte gerne ...</t>
  </si>
  <si>
    <t>我想要。。。</t>
  </si>
  <si>
    <t>Ausgang</t>
  </si>
  <si>
    <t>出口</t>
  </si>
  <si>
    <t>ja</t>
  </si>
  <si>
    <t>是</t>
  </si>
  <si>
    <t>fünf</t>
  </si>
  <si>
    <t>五</t>
  </si>
  <si>
    <t>Hilfe!</t>
  </si>
  <si>
    <t>救命！</t>
  </si>
  <si>
    <t>zehn</t>
  </si>
  <si>
    <t>十</t>
  </si>
  <si>
    <t>Zahlen bitte!</t>
  </si>
  <si>
    <t>请结账！</t>
  </si>
  <si>
    <t>Montag</t>
  </si>
  <si>
    <t>星期一</t>
  </si>
  <si>
    <t>Toilette</t>
  </si>
  <si>
    <t>卫生间</t>
  </si>
  <si>
    <t>Danke!</t>
  </si>
  <si>
    <t>谢谢！</t>
  </si>
  <si>
    <t>a form order</t>
  </si>
  <si>
    <t>verbindliche Bestellung</t>
  </si>
  <si>
    <t>a gesture to</t>
  </si>
  <si>
    <t>als Geste für</t>
  </si>
  <si>
    <t>a great deal</t>
  </si>
  <si>
    <t>ein gutes Geschäft</t>
  </si>
  <si>
    <t>abbreviation</t>
  </si>
  <si>
    <t>Abkürzung</t>
  </si>
  <si>
    <t>abroad</t>
  </si>
  <si>
    <t>im Ausland, ins Ausland</t>
  </si>
  <si>
    <t>accept</t>
  </si>
  <si>
    <t>annehmen. akzeptieren</t>
  </si>
  <si>
    <t>account number</t>
  </si>
  <si>
    <t>Kontonummer</t>
  </si>
  <si>
    <t>acknowledgement of order</t>
  </si>
  <si>
    <t>Auftragsbestätigung</t>
  </si>
  <si>
    <t>advertisement</t>
  </si>
  <si>
    <t>Anzeige, Ankündigung</t>
  </si>
  <si>
    <t>advertising</t>
  </si>
  <si>
    <t>Werbung</t>
  </si>
  <si>
    <t>advise</t>
  </si>
  <si>
    <t>raten, einen Ratschlag geben</t>
  </si>
  <si>
    <t>agent</t>
  </si>
  <si>
    <t>Vertreter</t>
  </si>
  <si>
    <t>alternative</t>
  </si>
  <si>
    <t>alternativ, Ersatz</t>
  </si>
  <si>
    <t>always</t>
  </si>
  <si>
    <t>immer</t>
  </si>
  <si>
    <t>annual</t>
  </si>
  <si>
    <t>jährlich</t>
  </si>
  <si>
    <t>annual report</t>
  </si>
  <si>
    <t>Geschäftsbericht</t>
  </si>
  <si>
    <t>apply</t>
  </si>
  <si>
    <t>auflegen, auftragen, verwenden, betätigen</t>
  </si>
  <si>
    <t>appointment</t>
  </si>
  <si>
    <t>Termin</t>
  </si>
  <si>
    <t>appreciate</t>
  </si>
  <si>
    <t>dankbar sein für</t>
  </si>
  <si>
    <t>approval</t>
  </si>
  <si>
    <t>Zustimmung, Billigung</t>
  </si>
  <si>
    <t>are you through?</t>
  </si>
  <si>
    <t>Sind Sie fertig?</t>
  </si>
  <si>
    <t>area code</t>
  </si>
  <si>
    <t>Vorwahl</t>
  </si>
  <si>
    <t>ASAP</t>
  </si>
  <si>
    <t>as soon as possible</t>
  </si>
  <si>
    <t>assistant</t>
  </si>
  <si>
    <t>Assistent</t>
  </si>
  <si>
    <t>at the factory gate</t>
  </si>
  <si>
    <t>ab Werk, am Werkstor</t>
  </si>
  <si>
    <t>at what cost</t>
  </si>
  <si>
    <t>zu welchen Kosten, zu welchem Preis</t>
  </si>
  <si>
    <t>attend</t>
  </si>
  <si>
    <t>teilnehmen an, besuchen</t>
  </si>
  <si>
    <t>attn.</t>
  </si>
  <si>
    <t>for the attention of</t>
  </si>
  <si>
    <t>availability</t>
  </si>
  <si>
    <t>Verfügbarkeit</t>
  </si>
  <si>
    <t>available</t>
  </si>
  <si>
    <t>anwesend, erreichbar</t>
  </si>
  <si>
    <t>bank code</t>
  </si>
  <si>
    <t>Bankleitzahl</t>
  </si>
  <si>
    <t>Bill of Exchange</t>
  </si>
  <si>
    <t>Wechsel</t>
  </si>
  <si>
    <t>bin</t>
  </si>
  <si>
    <t>Papierkorb</t>
  </si>
  <si>
    <t>board of directors</t>
  </si>
  <si>
    <t>Vorstand</t>
  </si>
  <si>
    <t>boring</t>
  </si>
  <si>
    <t>langweilig</t>
  </si>
  <si>
    <t>brief</t>
  </si>
  <si>
    <t>sehr kurz, knapp</t>
  </si>
  <si>
    <t>brilliant</t>
  </si>
  <si>
    <t>glänzend</t>
  </si>
  <si>
    <t>brochure</t>
  </si>
  <si>
    <t>Broschüre</t>
  </si>
  <si>
    <t>bulb</t>
  </si>
  <si>
    <t>Glühbirne</t>
  </si>
  <si>
    <t>calculator</t>
  </si>
  <si>
    <t>Rechner</t>
  </si>
  <si>
    <t>calendar</t>
  </si>
  <si>
    <t>Kalender</t>
  </si>
  <si>
    <t>canteen</t>
  </si>
  <si>
    <t>Kantine</t>
  </si>
  <si>
    <t>car park</t>
  </si>
  <si>
    <t>Parkplatz, Parkhaus, Tiefgarage</t>
  </si>
  <si>
    <t>carbon copy</t>
  </si>
  <si>
    <t>Durchschlag</t>
  </si>
  <si>
    <t>carbon copy notation</t>
  </si>
  <si>
    <t>Verteiler</t>
  </si>
  <si>
    <t>cash card</t>
  </si>
  <si>
    <t>Geldautomatenkarte</t>
  </si>
  <si>
    <t>cash dispenser</t>
  </si>
  <si>
    <t>Geldautomat</t>
  </si>
  <si>
    <t>catalogue</t>
  </si>
  <si>
    <t>Katalog</t>
  </si>
  <si>
    <t>caused by</t>
  </si>
  <si>
    <t>verursacht durch</t>
  </si>
  <si>
    <t>cc</t>
  </si>
  <si>
    <t>central administration</t>
  </si>
  <si>
    <t>Zentralverwaltung</t>
  </si>
  <si>
    <t>chain of boutiques</t>
  </si>
  <si>
    <t>Boutiquenkette</t>
  </si>
  <si>
    <t>chair</t>
  </si>
  <si>
    <t>Stuhl</t>
  </si>
  <si>
    <t>charges</t>
  </si>
  <si>
    <t>Kosten</t>
  </si>
  <si>
    <t>cheque, check</t>
  </si>
  <si>
    <t>Scheck</t>
  </si>
  <si>
    <t>choice</t>
  </si>
  <si>
    <t>Wahl, Auswahl</t>
  </si>
  <si>
    <t>CILC, Confirmed Irrevocable Letter of Credit</t>
  </si>
  <si>
    <t>unwiderrufliches Akkreditiv</t>
  </si>
  <si>
    <t>civil service</t>
  </si>
  <si>
    <t>Staatsdienst</t>
  </si>
  <si>
    <t>coins</t>
  </si>
  <si>
    <t>Münzen</t>
  </si>
  <si>
    <t>common</t>
  </si>
  <si>
    <t>üblich</t>
  </si>
  <si>
    <t>commuter</t>
  </si>
  <si>
    <t>Pendler</t>
  </si>
  <si>
    <t>company</t>
  </si>
  <si>
    <t>Gesellschaft, Unternehmen, Firma</t>
  </si>
  <si>
    <t>competition</t>
  </si>
  <si>
    <t>Wettbewerb, Wettkampf</t>
  </si>
  <si>
    <t>complain</t>
  </si>
  <si>
    <t>Beschwerde</t>
  </si>
  <si>
    <t>complaints</t>
  </si>
  <si>
    <t>Beschwerden</t>
  </si>
  <si>
    <t>complimentary</t>
  </si>
  <si>
    <t>höflich, freundlich</t>
  </si>
  <si>
    <t>component</t>
  </si>
  <si>
    <t>Bauteil</t>
  </si>
  <si>
    <t>confidence</t>
  </si>
  <si>
    <t>Vertrauen, Zutrauen</t>
  </si>
  <si>
    <t>confident</t>
  </si>
  <si>
    <t>zuversichtlich</t>
  </si>
  <si>
    <t>confirm</t>
  </si>
  <si>
    <t>bestätigen</t>
  </si>
  <si>
    <t>confirmation</t>
  </si>
  <si>
    <t>Bestätigung</t>
  </si>
  <si>
    <t>consent</t>
  </si>
  <si>
    <t>Konsens</t>
  </si>
  <si>
    <t>consideration</t>
  </si>
  <si>
    <t>Beachtung</t>
  </si>
  <si>
    <t>constructive</t>
  </si>
  <si>
    <t>konstruktiv</t>
  </si>
  <si>
    <t>convenient</t>
  </si>
  <si>
    <t>akzeptabel, passend</t>
  </si>
  <si>
    <t>convention</t>
  </si>
  <si>
    <t>Sitte, Brauch</t>
  </si>
  <si>
    <t>covering letter</t>
  </si>
  <si>
    <t>Begleitbrief</t>
  </si>
  <si>
    <t>credit Card</t>
  </si>
  <si>
    <t>Kreditkarte</t>
  </si>
  <si>
    <t>cross word puzzle</t>
  </si>
  <si>
    <t>Kreuzworträtsel</t>
  </si>
  <si>
    <t>cupboard</t>
  </si>
  <si>
    <t>Schrank / Regalwand</t>
  </si>
  <si>
    <t>currency</t>
  </si>
  <si>
    <t>Kurs(Geld/Wechsel)</t>
  </si>
  <si>
    <t>cushioning</t>
  </si>
  <si>
    <t>Dämpfung, Pufferung</t>
  </si>
  <si>
    <t>date</t>
  </si>
  <si>
    <t>Verabredung</t>
  </si>
  <si>
    <t>DDP-Delivered Duty Paid</t>
  </si>
  <si>
    <t>geliefert, verzollt und bezahlt</t>
  </si>
  <si>
    <t>deal</t>
  </si>
  <si>
    <t>handeln</t>
  </si>
  <si>
    <t>decide</t>
  </si>
  <si>
    <t>beschließen</t>
  </si>
  <si>
    <t>decision</t>
  </si>
  <si>
    <t>Entscheidung</t>
  </si>
  <si>
    <t>delivery</t>
  </si>
  <si>
    <t>Lieferung</t>
  </si>
  <si>
    <t>delivery arrangements</t>
  </si>
  <si>
    <t>Lieferbedingungen</t>
  </si>
  <si>
    <t>demand</t>
  </si>
  <si>
    <t>fordern, verlangen</t>
  </si>
  <si>
    <t>department store</t>
  </si>
  <si>
    <t>Abteilung</t>
  </si>
  <si>
    <t>depends on</t>
  </si>
  <si>
    <t>abhängen von</t>
  </si>
  <si>
    <t>desirable</t>
  </si>
  <si>
    <t>wünschenswert</t>
  </si>
  <si>
    <t>details</t>
  </si>
  <si>
    <t>Einzelheiten</t>
  </si>
  <si>
    <t>dial</t>
  </si>
  <si>
    <t>wählen</t>
  </si>
  <si>
    <t>diary</t>
  </si>
  <si>
    <t>Tagebuch, Journal</t>
  </si>
  <si>
    <t>dictate</t>
  </si>
  <si>
    <t>diktieren</t>
  </si>
  <si>
    <t>dictation</t>
  </si>
  <si>
    <t>Diktat</t>
  </si>
  <si>
    <t>dismantling</t>
  </si>
  <si>
    <t>abbauen</t>
  </si>
  <si>
    <t>dismissal</t>
  </si>
  <si>
    <t>entlassen</t>
  </si>
  <si>
    <t>distribution</t>
  </si>
  <si>
    <t>Vertrieb</t>
  </si>
  <si>
    <t>drawer</t>
  </si>
  <si>
    <t>Schublade</t>
  </si>
  <si>
    <t>drinks machine</t>
  </si>
  <si>
    <t>Getränkeautomat</t>
  </si>
  <si>
    <t>due to</t>
  </si>
  <si>
    <t>wegen, zurückzuführen auf</t>
  </si>
  <si>
    <t>durable</t>
  </si>
  <si>
    <t>haltbar, langlebig</t>
  </si>
  <si>
    <t>e.g.- (for example) for instance</t>
  </si>
  <si>
    <t>zum Beispiel</t>
  </si>
  <si>
    <t>early retirement</t>
  </si>
  <si>
    <t>Frührentner</t>
  </si>
  <si>
    <t>economy drive</t>
  </si>
  <si>
    <t>Sparmaßnahme</t>
  </si>
  <si>
    <t>edition</t>
  </si>
  <si>
    <t>Ausgabe</t>
  </si>
  <si>
    <t>employee</t>
  </si>
  <si>
    <t>Arbeitnehmer</t>
  </si>
  <si>
    <t>employer</t>
  </si>
  <si>
    <t>Arbeiter</t>
  </si>
  <si>
    <t>employment</t>
  </si>
  <si>
    <t>Beschäftigung, Arbeit</t>
  </si>
  <si>
    <t>enclose</t>
  </si>
  <si>
    <t>Anhang</t>
  </si>
  <si>
    <t>enclosure</t>
  </si>
  <si>
    <t>Anlage</t>
  </si>
  <si>
    <t>engagement</t>
  </si>
  <si>
    <t>Verpflichtung, Termin</t>
  </si>
  <si>
    <t>enquire</t>
  </si>
  <si>
    <t>anfragen, sich erkundigen</t>
  </si>
  <si>
    <t>enquiries, inquiries</t>
  </si>
  <si>
    <t>Anfragen, Erkundigungen einziehen</t>
  </si>
  <si>
    <t>enquiry</t>
  </si>
  <si>
    <t>Anfrage</t>
  </si>
  <si>
    <t>enterprise</t>
  </si>
  <si>
    <t>Unternehmen</t>
  </si>
  <si>
    <t>envelope</t>
  </si>
  <si>
    <t>Briefumschlag</t>
  </si>
  <si>
    <t>equivalent</t>
  </si>
  <si>
    <t>gleichbedeutend</t>
  </si>
  <si>
    <t>eraser</t>
  </si>
  <si>
    <t>Radiergummi</t>
  </si>
  <si>
    <t>etc. (and so on)</t>
  </si>
  <si>
    <t>und so weiter</t>
  </si>
  <si>
    <t>even trough</t>
  </si>
  <si>
    <t>obwohl</t>
  </si>
  <si>
    <t>ex stock</t>
  </si>
  <si>
    <t>ab Lager lieferbar</t>
  </si>
  <si>
    <t>excessive</t>
  </si>
  <si>
    <t>ausufernd</t>
  </si>
  <si>
    <t>exchange rate</t>
  </si>
  <si>
    <t>Wechselkurs</t>
  </si>
  <si>
    <t>exhibit</t>
  </si>
  <si>
    <t>ausstellen</t>
  </si>
  <si>
    <t>exhibition</t>
  </si>
  <si>
    <t>Ausstellung</t>
  </si>
  <si>
    <t>exiting</t>
  </si>
  <si>
    <t>aufregend</t>
  </si>
  <si>
    <t>expresses</t>
  </si>
  <si>
    <t>ausdrücklich, deutlich</t>
  </si>
  <si>
    <t>extension</t>
  </si>
  <si>
    <t>Nebenanschluss</t>
  </si>
  <si>
    <t>facility</t>
  </si>
  <si>
    <t>Einrichtung</t>
  </si>
  <si>
    <t>fair</t>
  </si>
  <si>
    <t>Messe</t>
  </si>
  <si>
    <t>faithfully</t>
  </si>
  <si>
    <t>hochachtungsvoll</t>
  </si>
  <si>
    <t>fashion</t>
  </si>
  <si>
    <t>Mode</t>
  </si>
  <si>
    <t>fashion clothes</t>
  </si>
  <si>
    <t>Modellkleider</t>
  </si>
  <si>
    <t>favorable</t>
  </si>
  <si>
    <t>günstig</t>
  </si>
  <si>
    <t>fax</t>
  </si>
  <si>
    <t>Fax</t>
  </si>
  <si>
    <t>FCL-Full Container Load</t>
  </si>
  <si>
    <t>komplett Container</t>
  </si>
  <si>
    <t>feature</t>
  </si>
  <si>
    <t>Eigenschaft. technisches Merkmal. Ausstattung</t>
  </si>
  <si>
    <t>file</t>
  </si>
  <si>
    <t>Akte</t>
  </si>
  <si>
    <t>filing cabinet</t>
  </si>
  <si>
    <t>Aktenschrank</t>
  </si>
  <si>
    <t>first-aid cupboard</t>
  </si>
  <si>
    <t>Erste-Hilfe-Schrank</t>
  </si>
  <si>
    <t>fluorescent lamp</t>
  </si>
  <si>
    <t>Leuchtstofflampe</t>
  </si>
  <si>
    <t>fluorescent tube</t>
  </si>
  <si>
    <t>Leuchtstoffröhre</t>
  </si>
  <si>
    <t>for and on behalf on</t>
  </si>
  <si>
    <t>für und im Namen von</t>
  </si>
  <si>
    <t>foreign currency</t>
  </si>
  <si>
    <t>Fremdwährung</t>
  </si>
  <si>
    <t>formal</t>
  </si>
  <si>
    <t>offiziell</t>
  </si>
  <si>
    <t>fragile</t>
  </si>
  <si>
    <t>zerbrechlich</t>
  </si>
  <si>
    <t>free of charges</t>
  </si>
  <si>
    <t>kostenlos</t>
  </si>
  <si>
    <t>freezer</t>
  </si>
  <si>
    <t>Eisschrank</t>
  </si>
  <si>
    <t>freight</t>
  </si>
  <si>
    <t>Fracht</t>
  </si>
  <si>
    <t>frequently</t>
  </si>
  <si>
    <t>häufig</t>
  </si>
  <si>
    <t>furniture</t>
  </si>
  <si>
    <t>Möbel</t>
  </si>
  <si>
    <t>further</t>
  </si>
  <si>
    <t>mehr, weiter, weiterhin</t>
  </si>
  <si>
    <t>generation</t>
  </si>
  <si>
    <t>Generation</t>
  </si>
  <si>
    <t>grateful</t>
  </si>
  <si>
    <t>dankbar für</t>
  </si>
  <si>
    <t>guarantee</t>
  </si>
  <si>
    <t>garantieren. zusagen</t>
  </si>
  <si>
    <t>high skilled</t>
  </si>
  <si>
    <t>hoch qualifiziert</t>
  </si>
  <si>
    <t>however</t>
  </si>
  <si>
    <t>wenn auch</t>
  </si>
  <si>
    <t>i.e.</t>
  </si>
  <si>
    <t>das heißt</t>
  </si>
  <si>
    <t>i.e. (that is)</t>
  </si>
  <si>
    <t>das ist</t>
  </si>
  <si>
    <t>impolite</t>
  </si>
  <si>
    <t>beleidigend, unhöflich</t>
  </si>
  <si>
    <t>import</t>
  </si>
  <si>
    <t>Einfuhr. Import</t>
  </si>
  <si>
    <t>in bond</t>
  </si>
  <si>
    <t>Zollverschluss in</t>
  </si>
  <si>
    <t>incentive</t>
  </si>
  <si>
    <t>Anreiz, Ansporn</t>
  </si>
  <si>
    <t>inclusive</t>
  </si>
  <si>
    <t>einschließlich</t>
  </si>
  <si>
    <t>income tax</t>
  </si>
  <si>
    <t>Einkommensteuer</t>
  </si>
  <si>
    <t>incurred</t>
  </si>
  <si>
    <t>anfallen, entstehen</t>
  </si>
  <si>
    <t>inform</t>
  </si>
  <si>
    <t>informieren</t>
  </si>
  <si>
    <t>initiating</t>
  </si>
  <si>
    <t>einleiten</t>
  </si>
  <si>
    <t>instruction</t>
  </si>
  <si>
    <t>Anweisung</t>
  </si>
  <si>
    <t>insurance</t>
  </si>
  <si>
    <t>Versicherung</t>
  </si>
  <si>
    <t>intermediary</t>
  </si>
  <si>
    <t>Vermittlung, Zwischenhändler</t>
  </si>
  <si>
    <t>introductory</t>
  </si>
  <si>
    <t>einführend</t>
  </si>
  <si>
    <t>introductory paragraph</t>
  </si>
  <si>
    <t>einführender Absatz</t>
  </si>
  <si>
    <t>inverts</t>
  </si>
  <si>
    <t>umdrehen</t>
  </si>
  <si>
    <t>invoice</t>
  </si>
  <si>
    <t>Rechnung, Warenrechnung</t>
  </si>
  <si>
    <t>involve</t>
  </si>
  <si>
    <t>verwickeln, hinein beziehen, in sich schließen</t>
  </si>
  <si>
    <t>irrevocable</t>
  </si>
  <si>
    <t>unwiderruflich</t>
  </si>
  <si>
    <t>job satisfaction</t>
  </si>
  <si>
    <t>Arbeitszufriedenheit</t>
  </si>
  <si>
    <t>less common than</t>
  </si>
  <si>
    <t>weniger gebräuchlich (üblich) als</t>
  </si>
  <si>
    <t>letterhead</t>
  </si>
  <si>
    <t>Briefkopf</t>
  </si>
  <si>
    <t>lettuce</t>
  </si>
  <si>
    <t>Kopfsalat</t>
  </si>
  <si>
    <t>liability</t>
  </si>
  <si>
    <t>Haftung für, Haftung</t>
  </si>
  <si>
    <t>liable</t>
  </si>
  <si>
    <t>haftbar, unterliegen</t>
  </si>
  <si>
    <t>lift</t>
  </si>
  <si>
    <t>Aufzug</t>
  </si>
  <si>
    <t>limited liability</t>
  </si>
  <si>
    <t>beschränkte Haftung</t>
  </si>
  <si>
    <t>little if anything</t>
  </si>
  <si>
    <t>wenig, wenn überhaupt</t>
  </si>
  <si>
    <t>lock</t>
  </si>
  <si>
    <t>Schloss</t>
  </si>
  <si>
    <t>Ltd (limited)</t>
  </si>
  <si>
    <t>GmbH</t>
  </si>
  <si>
    <t>mainly</t>
  </si>
  <si>
    <t>hauptsächlich</t>
  </si>
  <si>
    <t>manufacture</t>
  </si>
  <si>
    <t>herstellen</t>
  </si>
  <si>
    <t>manufacturer</t>
  </si>
  <si>
    <t>Hersteller</t>
  </si>
  <si>
    <t>margin</t>
  </si>
  <si>
    <t>Spanne, Rand</t>
  </si>
  <si>
    <t>marital status</t>
  </si>
  <si>
    <t>Familienstand</t>
  </si>
  <si>
    <t>meeting room</t>
  </si>
  <si>
    <t>Besprechungszimmer</t>
  </si>
  <si>
    <t>memo</t>
  </si>
  <si>
    <t>Notiz</t>
  </si>
  <si>
    <t>memory</t>
  </si>
  <si>
    <t>Speicher</t>
  </si>
  <si>
    <t>necessary</t>
  </si>
  <si>
    <t>nötig</t>
  </si>
  <si>
    <t>never</t>
  </si>
  <si>
    <t>niemals</t>
  </si>
  <si>
    <t>normally</t>
  </si>
  <si>
    <t>normalerweise</t>
  </si>
  <si>
    <t>notes</t>
  </si>
  <si>
    <t>Banknote</t>
  </si>
  <si>
    <t>occupation</t>
  </si>
  <si>
    <t>Beschäftigung, Beruf</t>
  </si>
  <si>
    <t>office</t>
  </si>
  <si>
    <t>Büro</t>
  </si>
  <si>
    <t>office block</t>
  </si>
  <si>
    <t>Bürogebäude</t>
  </si>
  <si>
    <t>often</t>
  </si>
  <si>
    <t>oft</t>
  </si>
  <si>
    <t>on behalf of</t>
  </si>
  <si>
    <t>im Auftrag (Namen) von</t>
  </si>
  <si>
    <t>open account</t>
  </si>
  <si>
    <t>offene Rechnung</t>
  </si>
  <si>
    <t>otherwise</t>
  </si>
  <si>
    <t>sonst, dann</t>
  </si>
  <si>
    <t>p.p.</t>
  </si>
  <si>
    <t>im Namen von</t>
  </si>
  <si>
    <t>pad</t>
  </si>
  <si>
    <t>Schreibblock</t>
  </si>
  <si>
    <t>pallet</t>
  </si>
  <si>
    <t>Palette</t>
  </si>
  <si>
    <t>paper clip</t>
  </si>
  <si>
    <t>Büroklammer</t>
  </si>
  <si>
    <t>parties</t>
  </si>
  <si>
    <t>Parteien</t>
  </si>
  <si>
    <t>partitioning</t>
  </si>
  <si>
    <t>Stellwand, Raumteiler</t>
  </si>
  <si>
    <t>party</t>
  </si>
  <si>
    <t>Partei</t>
  </si>
  <si>
    <t>payment</t>
  </si>
  <si>
    <t>Bezahlung. Zahlweise</t>
  </si>
  <si>
    <t>personal</t>
  </si>
  <si>
    <t>persönlich</t>
  </si>
  <si>
    <t>photocopier</t>
  </si>
  <si>
    <t>Fotokopierer</t>
  </si>
  <si>
    <t>PLC, private limited company</t>
  </si>
  <si>
    <t>Aktiengesellschaft</t>
  </si>
  <si>
    <t>post room</t>
  </si>
  <si>
    <t>Poststelle</t>
  </si>
  <si>
    <t>postal delay</t>
  </si>
  <si>
    <t>postalische Verzögerung</t>
  </si>
  <si>
    <t>postcode</t>
  </si>
  <si>
    <t>Postleitzahl</t>
  </si>
  <si>
    <t>preceding</t>
  </si>
  <si>
    <t>vorangehend</t>
  </si>
  <si>
    <t>precisely</t>
  </si>
  <si>
    <t>genau, genau dies, exakt</t>
  </si>
  <si>
    <t>premises</t>
  </si>
  <si>
    <t>Geschäftsräume</t>
  </si>
  <si>
    <t>preparatory</t>
  </si>
  <si>
    <t>vorbereitend</t>
  </si>
  <si>
    <t>previous</t>
  </si>
  <si>
    <t>vorangegangen</t>
  </si>
  <si>
    <t>previous appointment</t>
  </si>
  <si>
    <t>zuvor vereinbarter Termin</t>
  </si>
  <si>
    <t>price</t>
  </si>
  <si>
    <t>Preis</t>
  </si>
  <si>
    <t>product</t>
  </si>
  <si>
    <t>production manager</t>
  </si>
  <si>
    <t>Produktionsleiter</t>
  </si>
  <si>
    <t>profit margin</t>
  </si>
  <si>
    <t>Gewinnspanne</t>
  </si>
  <si>
    <t>prompt</t>
  </si>
  <si>
    <t>sofort</t>
  </si>
  <si>
    <t>property</t>
  </si>
  <si>
    <t>Besitz</t>
  </si>
  <si>
    <t>provided that</t>
  </si>
  <si>
    <t>vorausgesetzt, dass</t>
  </si>
  <si>
    <t>punch</t>
  </si>
  <si>
    <t>Locher</t>
  </si>
  <si>
    <t>purchase</t>
  </si>
  <si>
    <t>Einkauf</t>
  </si>
  <si>
    <t>purchase department</t>
  </si>
  <si>
    <t>Einkaufsabteilung</t>
  </si>
  <si>
    <t>quantity</t>
  </si>
  <si>
    <t>Menge</t>
  </si>
  <si>
    <t>quotation, offer</t>
  </si>
  <si>
    <t>Angebot</t>
  </si>
  <si>
    <t>range</t>
  </si>
  <si>
    <t>Reihe, Serie</t>
  </si>
  <si>
    <t>ready to send</t>
  </si>
  <si>
    <t>lieferbar</t>
  </si>
  <si>
    <t>receipt</t>
  </si>
  <si>
    <t>Abruf</t>
  </si>
  <si>
    <t>receive</t>
  </si>
  <si>
    <t>erhalten</t>
  </si>
  <si>
    <t>recent</t>
  </si>
  <si>
    <t>kürzlich, vor kurzem</t>
  </si>
  <si>
    <t>recently</t>
  </si>
  <si>
    <t>vor kurzem, kürzlich</t>
  </si>
  <si>
    <t>reception</t>
  </si>
  <si>
    <t>Rezeption, Empfang</t>
  </si>
  <si>
    <t>recipient</t>
  </si>
  <si>
    <t>Empfänger</t>
  </si>
  <si>
    <t>recognizable</t>
  </si>
  <si>
    <t>erkennbar</t>
  </si>
  <si>
    <t>reconsider</t>
  </si>
  <si>
    <t>wieder (nochmalig) erwägen</t>
  </si>
  <si>
    <t>reference</t>
  </si>
  <si>
    <t>Bezug, Referenz</t>
  </si>
  <si>
    <t>refrigerator, fridge</t>
  </si>
  <si>
    <t>Kühlschrank</t>
  </si>
  <si>
    <t>regards</t>
  </si>
  <si>
    <t>Grüße, Empfehlung</t>
  </si>
  <si>
    <t>regret</t>
  </si>
  <si>
    <t>bedauern</t>
  </si>
  <si>
    <t>relation ship</t>
  </si>
  <si>
    <t>Verwandtschaft, Beziehung</t>
  </si>
  <si>
    <t>relatively</t>
  </si>
  <si>
    <t>relativ</t>
  </si>
  <si>
    <t>rely on</t>
  </si>
  <si>
    <t>sich stützen auf</t>
  </si>
  <si>
    <t>remainder</t>
  </si>
  <si>
    <t>Rest, Übrigen</t>
  </si>
  <si>
    <t>representative</t>
  </si>
  <si>
    <t>Außendienstmitarbeiter</t>
  </si>
  <si>
    <t>request</t>
  </si>
  <si>
    <t>Anfrage, ersuchen, bitten um, Nachfrage</t>
  </si>
  <si>
    <t>requirement</t>
  </si>
  <si>
    <t>Anforderung</t>
  </si>
  <si>
    <t>research</t>
  </si>
  <si>
    <t>Entwicklung, Forschung</t>
  </si>
  <si>
    <t>reservation</t>
  </si>
  <si>
    <t>Vorbestellung, Reservierung</t>
  </si>
  <si>
    <t>responsible</t>
  </si>
  <si>
    <t>verantwortlich</t>
  </si>
  <si>
    <t>restroom</t>
  </si>
  <si>
    <t>Toilette (USA)</t>
  </si>
  <si>
    <t>retail outlet</t>
  </si>
  <si>
    <t>Einzelhandelsverkaufsstelle</t>
  </si>
  <si>
    <t>retails</t>
  </si>
  <si>
    <t>Einzelhandel</t>
  </si>
  <si>
    <t>retire</t>
  </si>
  <si>
    <t>Rentner</t>
  </si>
  <si>
    <t>routine</t>
  </si>
  <si>
    <t>Routine</t>
  </si>
  <si>
    <t>ruler</t>
  </si>
  <si>
    <t>Lineal</t>
  </si>
  <si>
    <t>sacked</t>
  </si>
  <si>
    <t>rausgeschmissen</t>
  </si>
  <si>
    <t>safeguards</t>
  </si>
  <si>
    <t>Sicherheitsklausel</t>
  </si>
  <si>
    <t>salary</t>
  </si>
  <si>
    <t>Gehalt</t>
  </si>
  <si>
    <t>sales</t>
  </si>
  <si>
    <t>Verkauf, Umsatz</t>
  </si>
  <si>
    <t>sales manager</t>
  </si>
  <si>
    <t>Verkaufsleiter</t>
  </si>
  <si>
    <t>salutation</t>
  </si>
  <si>
    <t>Anrede</t>
  </si>
  <si>
    <t>scissors</t>
  </si>
  <si>
    <t>Schere</t>
  </si>
  <si>
    <t>seldom</t>
  </si>
  <si>
    <t>selten</t>
  </si>
  <si>
    <t>self-adhesive</t>
  </si>
  <si>
    <t>selbstklebend</t>
  </si>
  <si>
    <t>service</t>
  </si>
  <si>
    <t>Kundendienst</t>
  </si>
  <si>
    <t>set</t>
  </si>
  <si>
    <t>Anzahl</t>
  </si>
  <si>
    <t>settle</t>
  </si>
  <si>
    <t>regeln, erledigen</t>
  </si>
  <si>
    <t>share</t>
  </si>
  <si>
    <t>Anteil</t>
  </si>
  <si>
    <t>shares</t>
  </si>
  <si>
    <t>Aktien</t>
  </si>
  <si>
    <t>shipping instruction</t>
  </si>
  <si>
    <t>Verschiffungsanweisung, Versandbedingungen</t>
  </si>
  <si>
    <t>shortage</t>
  </si>
  <si>
    <t>Engpass, Knappheit</t>
  </si>
  <si>
    <t>shortly</t>
  </si>
  <si>
    <t>in kürze, kürzlich</t>
  </si>
  <si>
    <t>signature</t>
  </si>
  <si>
    <t>Unterschrift</t>
  </si>
  <si>
    <t>similar</t>
  </si>
  <si>
    <t>ähnlich</t>
  </si>
  <si>
    <t>since</t>
  </si>
  <si>
    <t>seit, seitdem</t>
  </si>
  <si>
    <t>Sincerely yours,</t>
  </si>
  <si>
    <t>mit freundlichen Grüßen (US)</t>
  </si>
  <si>
    <t>skilled</t>
  </si>
  <si>
    <t>qualifiziert</t>
  </si>
  <si>
    <t>sometimes</t>
  </si>
  <si>
    <t>manchmal</t>
  </si>
  <si>
    <t>sound investment</t>
  </si>
  <si>
    <t>solide Kapitalanlage</t>
  </si>
  <si>
    <t>spare parts</t>
  </si>
  <si>
    <t>Ersatzteile</t>
  </si>
  <si>
    <t>specialize</t>
  </si>
  <si>
    <t>sich spezialisieren</t>
  </si>
  <si>
    <t>stand</t>
  </si>
  <si>
    <t>Stand</t>
  </si>
  <si>
    <t>stapler</t>
  </si>
  <si>
    <t>Hefter, Klammerer</t>
  </si>
  <si>
    <t>state</t>
  </si>
  <si>
    <t>nennen, bekanntgeben</t>
  </si>
  <si>
    <t>statement (of account)</t>
  </si>
  <si>
    <t>Aussage, Kontoauszug</t>
  </si>
  <si>
    <t>sticky tape</t>
  </si>
  <si>
    <t>Klebeband</t>
  </si>
  <si>
    <t>stock</t>
  </si>
  <si>
    <t>Lager, Vorrat</t>
  </si>
  <si>
    <t>stock exchange</t>
  </si>
  <si>
    <t>Börse</t>
  </si>
  <si>
    <t>store</t>
  </si>
  <si>
    <t>Lager, Speicher</t>
  </si>
  <si>
    <t>subject to</t>
  </si>
  <si>
    <t>unterliegen</t>
  </si>
  <si>
    <t>subsequent, the following</t>
  </si>
  <si>
    <t>nachfolgend(zeitlich), darauffolgende</t>
  </si>
  <si>
    <t>suggest</t>
  </si>
  <si>
    <t>vorschlagen</t>
  </si>
  <si>
    <t>suggestion</t>
  </si>
  <si>
    <t>Vorschlag</t>
  </si>
  <si>
    <t>supervisor</t>
  </si>
  <si>
    <t>Vorgesetzter</t>
  </si>
  <si>
    <t>supervisory board</t>
  </si>
  <si>
    <t>Aufsichtsrat</t>
  </si>
  <si>
    <t>supplier</t>
  </si>
  <si>
    <t>Lieferant</t>
  </si>
  <si>
    <t>supply</t>
  </si>
  <si>
    <t>Versorgung</t>
  </si>
  <si>
    <t>switchboard</t>
  </si>
  <si>
    <t>Telefonzentrale</t>
  </si>
  <si>
    <t>task</t>
  </si>
  <si>
    <t>Aufgabe, Pflicht</t>
  </si>
  <si>
    <t>teenage</t>
  </si>
  <si>
    <t>jugendlich</t>
  </si>
  <si>
    <t>telex</t>
  </si>
  <si>
    <t>Telex</t>
  </si>
  <si>
    <t>term</t>
  </si>
  <si>
    <t>Bedingung</t>
  </si>
  <si>
    <t>terms</t>
  </si>
  <si>
    <t>Bedingungen</t>
  </si>
  <si>
    <t>terms of payment</t>
  </si>
  <si>
    <t>Zahlungsbedingungen</t>
  </si>
  <si>
    <t>terms of trade</t>
  </si>
  <si>
    <t>throughout</t>
  </si>
  <si>
    <t>Überall (in)</t>
  </si>
  <si>
    <t>tins</t>
  </si>
  <si>
    <t>Dosen, Büchsen</t>
  </si>
  <si>
    <t>to acknowledge</t>
  </si>
  <si>
    <t>bestätigen, anerkennen</t>
  </si>
  <si>
    <t>to be charged</t>
  </si>
  <si>
    <t>aufgeladen sein</t>
  </si>
  <si>
    <t>to be on the dole</t>
  </si>
  <si>
    <t>Sozialhilfe bekommen</t>
  </si>
  <si>
    <t>to be unemployed</t>
  </si>
  <si>
    <t>arbeitslos sein</t>
  </si>
  <si>
    <t>to charge</t>
  </si>
  <si>
    <t>bezahlen</t>
  </si>
  <si>
    <t>to comply</t>
  </si>
  <si>
    <t>befolgen</t>
  </si>
  <si>
    <t>to consider</t>
  </si>
  <si>
    <t>erwägen, in Betracht ziehen</t>
  </si>
  <si>
    <t>to deal in</t>
  </si>
  <si>
    <t>handeln mit</t>
  </si>
  <si>
    <t>to demand</t>
  </si>
  <si>
    <t>verlangen</t>
  </si>
  <si>
    <t>to discount</t>
  </si>
  <si>
    <t>ermäßigen</t>
  </si>
  <si>
    <t>to distribute</t>
  </si>
  <si>
    <t>vertreiben</t>
  </si>
  <si>
    <t>to employ</t>
  </si>
  <si>
    <t>beschäftigen</t>
  </si>
  <si>
    <t>to enclose</t>
  </si>
  <si>
    <t>beifügen</t>
  </si>
  <si>
    <t>to enquire, inquire</t>
  </si>
  <si>
    <t>anfragen</t>
  </si>
  <si>
    <t>to halve</t>
  </si>
  <si>
    <t>halbieren</t>
  </si>
  <si>
    <t>to import</t>
  </si>
  <si>
    <t>einführen</t>
  </si>
  <si>
    <t>to improve</t>
  </si>
  <si>
    <t>verbessern</t>
  </si>
  <si>
    <t>to incur</t>
  </si>
  <si>
    <t>anfallen</t>
  </si>
  <si>
    <t>to introduce</t>
  </si>
  <si>
    <t>vorstellen, einführen</t>
  </si>
  <si>
    <t>to launch</t>
  </si>
  <si>
    <t>in gang setzen, beginnen, anfangen</t>
  </si>
  <si>
    <t>to provide</t>
  </si>
  <si>
    <t>zur Verfügung stellen</t>
  </si>
  <si>
    <t>to settle an invoice</t>
  </si>
  <si>
    <t>Rechnung begleichen</t>
  </si>
  <si>
    <t>to settle up (with)</t>
  </si>
  <si>
    <t>abrechnen (mit)</t>
  </si>
  <si>
    <t>to split</t>
  </si>
  <si>
    <t>teilen</t>
  </si>
  <si>
    <t>to stamp on</t>
  </si>
  <si>
    <t>aufdrucken</t>
  </si>
  <si>
    <t>to stress</t>
  </si>
  <si>
    <t>betonen</t>
  </si>
  <si>
    <t>to submit</t>
  </si>
  <si>
    <t>unterbreiten, vorlegen</t>
  </si>
  <si>
    <t>to undertake</t>
  </si>
  <si>
    <t>übernehmen (etwas), sich verpflichten</t>
  </si>
  <si>
    <t>to write in ink</t>
  </si>
  <si>
    <t>mit Tinte schreiben</t>
  </si>
  <si>
    <t>toilet</t>
  </si>
  <si>
    <t>trade union</t>
  </si>
  <si>
    <t>Gewerkschaft</t>
  </si>
  <si>
    <t>trainee</t>
  </si>
  <si>
    <t>Lehrling</t>
  </si>
  <si>
    <t>tray</t>
  </si>
  <si>
    <t>Ablagekorb</t>
  </si>
  <si>
    <t>try</t>
  </si>
  <si>
    <t>versuchen, probieren, prüfen</t>
  </si>
  <si>
    <t>unemployment</t>
  </si>
  <si>
    <t>Arbeitslosigkeit</t>
  </si>
  <si>
    <t>unfair dismissal</t>
  </si>
  <si>
    <t>ungerechtfertigte Entlassung</t>
  </si>
  <si>
    <t>unskilled</t>
  </si>
  <si>
    <t>unqualifiziert</t>
  </si>
  <si>
    <t>useful</t>
  </si>
  <si>
    <t>nützlich</t>
  </si>
  <si>
    <t>useless</t>
  </si>
  <si>
    <t>unnütz</t>
  </si>
  <si>
    <t>usually</t>
  </si>
  <si>
    <t>gewöhnlich</t>
  </si>
  <si>
    <t>vacancies</t>
  </si>
  <si>
    <t>Zimmer frei, wir stellen ein</t>
  </si>
  <si>
    <t>vacant</t>
  </si>
  <si>
    <t>frei, verfügbar</t>
  </si>
  <si>
    <t>vacant property</t>
  </si>
  <si>
    <t>zu verkaufen</t>
  </si>
  <si>
    <t>variety</t>
  </si>
  <si>
    <t>Vielzahl, vielfach, vielfältig</t>
  </si>
  <si>
    <t>VAT-Value Added Tax</t>
  </si>
  <si>
    <t>Mehrwertsteuer</t>
  </si>
  <si>
    <t>vocation</t>
  </si>
  <si>
    <t>Berufung (Beruf)</t>
  </si>
  <si>
    <t>wages</t>
  </si>
  <si>
    <t>Lohn</t>
  </si>
  <si>
    <t>whether</t>
  </si>
  <si>
    <t>ob</t>
  </si>
  <si>
    <t>which</t>
  </si>
  <si>
    <t>welch,(er, es)</t>
  </si>
  <si>
    <t>whoever</t>
  </si>
  <si>
    <t>jeder der, wer auch immer</t>
  </si>
  <si>
    <t>whole sale business</t>
  </si>
  <si>
    <t>Großhändler</t>
  </si>
  <si>
    <t>works</t>
  </si>
  <si>
    <t>Werke</t>
  </si>
  <si>
    <t>writing</t>
  </si>
  <si>
    <t>schriftlich</t>
  </si>
  <si>
    <t>yours sincerely</t>
  </si>
  <si>
    <t>mit freundlichen Grüßen</t>
  </si>
  <si>
    <t>Yours truly</t>
  </si>
  <si>
    <t>mit freundlichen Grüßen (Umgangsform)</t>
  </si>
  <si>
    <t>多少钱。。。</t>
  </si>
  <si>
    <t>Was kostet …</t>
  </si>
  <si>
    <t>BWL-Englisch BA-English</t>
  </si>
  <si>
    <t>&lt;a href='http://www.thee.de/Files/bwl-Vokabeln.pdf' target='_blank'&gt;Datenquelle&lt;/a&gt;  
 &lt;/br&gt;</t>
  </si>
  <si>
    <t>Touristen-Chinesisch</t>
  </si>
  <si>
    <t>&lt;a href="http://www.weltreisewortschatz.de/chinesisch/" target="_blank"&gt;Datenquelle&lt;/a&gt; 
 &lt;a href="https://twitter.com/konradrennert" target="_blank"&gt;Herausgeber&lt;/a&gt;&lt;br&gt;</t>
  </si>
  <si>
    <t>Digitale Signatur</t>
  </si>
  <si>
    <t>Social Engineering</t>
  </si>
  <si>
    <t>Schreddern</t>
  </si>
  <si>
    <t>Cloud-Spionage</t>
  </si>
  <si>
    <t>Kreditkarte gesperrt</t>
  </si>
  <si>
    <t>Backup</t>
  </si>
  <si>
    <t>Schnellformatierung</t>
  </si>
  <si>
    <t>IM-Backdoor</t>
  </si>
  <si>
    <t>Attachment</t>
  </si>
  <si>
    <t>Lichtgeschwindigkeit bei Kommunikation vom Mond</t>
  </si>
  <si>
    <t>Physik Geschwindigkeit Mond</t>
  </si>
  <si>
    <t>&lt;a href='https://de.wikipedia.org/wiki/Lichtgeschwindigkeit' target='_blank'&gt;Die Lichtgeschwindigkeit in der Wikipedia&lt;/a&gt; &lt;a href='https://de.wikipedia.org/wiki/Mond' target='_blank'&gt;Der Mond in der Wikipedia&lt;/a&gt;&lt;br&gt;&lt;/br&gt;</t>
  </si>
  <si>
    <t>&lt;a href='https://de.wikipedia.org/wiki/Lichtgeschwindigkeit' target='_blank'&gt;Die Lichtgeschwindigkeit in der Wikipedia&lt;/a&gt; &lt;a href='https://de.wikipedia.org/wiki/Planet' target='_blank'&gt;Die Planeten in der Wikipedia&lt;/a&gt;&lt;br&gt;&lt;/br&gt;</t>
  </si>
  <si>
    <t>Lichtgeschwindigkeit bei Kommunikation vom Merkur</t>
  </si>
  <si>
    <t>Lichtgeschwindigkeit bei Kommunikation von der Venus</t>
  </si>
  <si>
    <t>Lichtgeschwindigkeit bei Kommunikation vom Mars</t>
  </si>
  <si>
    <t>Lichtgeschwindigkeit bei Kommunikation vom Jupiter</t>
  </si>
  <si>
    <t>Lichtgeschwindigkeit bei Kommunikation vom Saturn</t>
  </si>
  <si>
    <t>Lichtgeschwindigkeit bei Kommunikation vom Uranus</t>
  </si>
  <si>
    <t>Lichtgeschwindigkeit bei Kommunikation vom Neptun</t>
  </si>
  <si>
    <t>Mond</t>
  </si>
  <si>
    <t>Schall</t>
  </si>
  <si>
    <t>Schallgeschwindigkeit und Blitzeinschläge</t>
  </si>
  <si>
    <t>1: Lichtgeschwindigkeit bei Kommunikation vom Mond</t>
  </si>
  <si>
    <t>Physik Geschwindigkeit Merkur</t>
  </si>
  <si>
    <t>2: Lichtgeschwindigkeit bei Kommunikation vom Merkur</t>
  </si>
  <si>
    <t>Physik Geschwindigkeit Venus</t>
  </si>
  <si>
    <t>3: Lichtgeschwindigkeit bei Kommunikation von der Venus</t>
  </si>
  <si>
    <t>Physik Geschwindigkeit Mars</t>
  </si>
  <si>
    <t>4: Lichtgeschwindigkeit bei Kommunikation vom Mars</t>
  </si>
  <si>
    <t>Physik Geschwindigkeit Jupiter</t>
  </si>
  <si>
    <t>5: Lichtgeschwindigkeit bei Kommunikation vom Jupiter</t>
  </si>
  <si>
    <t>Physik Geschwindigkeit Saturn</t>
  </si>
  <si>
    <t>6: Lichtgeschwindigkeit bei Kommunikation vom Saturn</t>
  </si>
  <si>
    <t>Physik Geschwindigkeit Uranus</t>
  </si>
  <si>
    <t>7: Lichtgeschwindigkeit bei Kommunikation vom Uranus</t>
  </si>
  <si>
    <t>Physik Geschwindigkeit Neptun</t>
  </si>
  <si>
    <t>8: Lichtgeschwindigkeit bei Kommunikation vom Neptun</t>
  </si>
  <si>
    <t>Physik Geschwindigkeit Schall</t>
  </si>
  <si>
    <t>9: Schallgeschwindigkeit und Blitzeinschläge</t>
  </si>
  <si>
    <t>10: Schallgeschwindigkeit und Blitzeinschläge</t>
  </si>
  <si>
    <t>11: Schallgeschwindigkeit und Blitzeinschläge</t>
  </si>
  <si>
    <t>12: Schallgeschwindigkeit und Blitzeinschläge</t>
  </si>
  <si>
    <t>Planet</t>
  </si>
  <si>
    <t>&lt;a href='https://de.wikipedia.org/wiki/Schallgeschwindigkeit' target='_blank'&gt;Die Schallgeschwindigkeit in der Wikipedia&lt;/a&gt;  &lt;a href='https://de.wikipedia.org/wiki/Gewitter' target='_blank'&gt;Gewitter in der Wikipedia&lt;/a&gt;&lt;br&gt;&lt;/br&gt;</t>
  </si>
  <si>
    <t>Actinium</t>
  </si>
  <si>
    <t>Aluminium</t>
  </si>
  <si>
    <t>Americium</t>
  </si>
  <si>
    <t>Antimon (Stibium)</t>
  </si>
  <si>
    <t>Argon</t>
  </si>
  <si>
    <t>Arsen</t>
  </si>
  <si>
    <t>Astat</t>
  </si>
  <si>
    <t>Barium</t>
  </si>
  <si>
    <t>Berkelium</t>
  </si>
  <si>
    <t>Beryllium</t>
  </si>
  <si>
    <t>Bismut auch: Wismut</t>
  </si>
  <si>
    <t>Blei (Plumbum)</t>
  </si>
  <si>
    <t>Bohrium</t>
  </si>
  <si>
    <t>Bor</t>
  </si>
  <si>
    <t>Brom</t>
  </si>
  <si>
    <t>Cadmium</t>
  </si>
  <si>
    <t>Caesium</t>
  </si>
  <si>
    <t>Calcium</t>
  </si>
  <si>
    <t>Californium</t>
  </si>
  <si>
    <t>Cer</t>
  </si>
  <si>
    <t>Chlor</t>
  </si>
  <si>
    <t>Chrom</t>
  </si>
  <si>
    <t>Cobalt</t>
  </si>
  <si>
    <t>Copernicium</t>
  </si>
  <si>
    <t>Curium</t>
  </si>
  <si>
    <t>Darmstadtium</t>
  </si>
  <si>
    <t>Dubnium</t>
  </si>
  <si>
    <t>Dysprosium</t>
  </si>
  <si>
    <t>Einsteinium</t>
  </si>
  <si>
    <t>Eisen (Ferrum)</t>
  </si>
  <si>
    <t>Erbium</t>
  </si>
  <si>
    <t>Europium</t>
  </si>
  <si>
    <t>Fermium</t>
  </si>
  <si>
    <t>Flerovium</t>
  </si>
  <si>
    <t>Fluor</t>
  </si>
  <si>
    <t>Francium</t>
  </si>
  <si>
    <t>Gadolinium</t>
  </si>
  <si>
    <t>Gallium</t>
  </si>
  <si>
    <t>Germanium</t>
  </si>
  <si>
    <t>Gold (Aurum)</t>
  </si>
  <si>
    <t>Hafnium</t>
  </si>
  <si>
    <t>Hassium</t>
  </si>
  <si>
    <t>Helium</t>
  </si>
  <si>
    <t>Holmium</t>
  </si>
  <si>
    <t>Indium</t>
  </si>
  <si>
    <t>Iod</t>
  </si>
  <si>
    <t>Iridium</t>
  </si>
  <si>
    <t>Kalium</t>
  </si>
  <si>
    <t>Kohlenstoff(Carbonium)</t>
  </si>
  <si>
    <t>Krypton</t>
  </si>
  <si>
    <t>Kupfer (Cuprum)</t>
  </si>
  <si>
    <t>Lanthan</t>
  </si>
  <si>
    <t>Lawrencium</t>
  </si>
  <si>
    <t>Lithium</t>
  </si>
  <si>
    <t>Livermorium</t>
  </si>
  <si>
    <t>Lutetium</t>
  </si>
  <si>
    <t>Magnesium</t>
  </si>
  <si>
    <t>Mangan</t>
  </si>
  <si>
    <t>Meitnerium</t>
  </si>
  <si>
    <t>Mendelevium</t>
  </si>
  <si>
    <t>Molybdän</t>
  </si>
  <si>
    <t>Moscovium</t>
  </si>
  <si>
    <t>Natrium</t>
  </si>
  <si>
    <t>Neodym</t>
  </si>
  <si>
    <t>Neon</t>
  </si>
  <si>
    <t>Neptunium</t>
  </si>
  <si>
    <t>Nickel</t>
  </si>
  <si>
    <t>Nihonium</t>
  </si>
  <si>
    <t>Niob</t>
  </si>
  <si>
    <t>Nobelium</t>
  </si>
  <si>
    <t>Oganesson</t>
  </si>
  <si>
    <t>Osmium</t>
  </si>
  <si>
    <t>Palladium</t>
  </si>
  <si>
    <t>Platin</t>
  </si>
  <si>
    <t>Plutonium</t>
  </si>
  <si>
    <t>Polonium</t>
  </si>
  <si>
    <t>Praseodym</t>
  </si>
  <si>
    <t>Promethium</t>
  </si>
  <si>
    <t>Protactinium</t>
  </si>
  <si>
    <t>Quecksilber(Hydrargyrum)</t>
  </si>
  <si>
    <t>Radium</t>
  </si>
  <si>
    <t>Radon</t>
  </si>
  <si>
    <t>Rhenium</t>
  </si>
  <si>
    <t>Rhodium</t>
  </si>
  <si>
    <t>Roentgenium</t>
  </si>
  <si>
    <t>Rubidium</t>
  </si>
  <si>
    <t>Ruthenium</t>
  </si>
  <si>
    <t>Rutherfordium</t>
  </si>
  <si>
    <t>Samarium</t>
  </si>
  <si>
    <t>Sauerstoff(Oxygenium)</t>
  </si>
  <si>
    <t>Scandium</t>
  </si>
  <si>
    <t>Schwefel (Sulpur)</t>
  </si>
  <si>
    <t>Seaborgium</t>
  </si>
  <si>
    <t>Selen</t>
  </si>
  <si>
    <t>Silber (Argentum)</t>
  </si>
  <si>
    <t>Silicium</t>
  </si>
  <si>
    <t>Stickstoff(Nitrogenium)</t>
  </si>
  <si>
    <t>Strontium</t>
  </si>
  <si>
    <t>Tantal</t>
  </si>
  <si>
    <t>Technetium</t>
  </si>
  <si>
    <t>Tellur</t>
  </si>
  <si>
    <t>Tenness</t>
  </si>
  <si>
    <t>Terbium</t>
  </si>
  <si>
    <t>Thallium</t>
  </si>
  <si>
    <t>Thorium</t>
  </si>
  <si>
    <t>Thulium</t>
  </si>
  <si>
    <t>Titan</t>
  </si>
  <si>
    <t>Uran</t>
  </si>
  <si>
    <t>Vanadium</t>
  </si>
  <si>
    <t>Wasserstoff(Hydrogenium)</t>
  </si>
  <si>
    <t>Wolfram</t>
  </si>
  <si>
    <t>Xenon</t>
  </si>
  <si>
    <t>Ytterbium</t>
  </si>
  <si>
    <t>Yttrium</t>
  </si>
  <si>
    <t>Zink</t>
  </si>
  <si>
    <t>Zinn (Stannum)</t>
  </si>
  <si>
    <t>Zirconium</t>
  </si>
  <si>
    <t>Phosphor3</t>
  </si>
  <si>
    <t>Die maximale positive Oxidationszahl eines Atoms</t>
  </si>
  <si>
    <t>Salpetersäure reagiert mit Kalilauge</t>
  </si>
  <si>
    <t>Der pH-Wert einer wässrigen Kochsalzlösung</t>
  </si>
  <si>
    <t>&lt;a href='https://de.wikipedia.org/wiki/Liste_der_chemischen_Elemente' target='_blank'&gt;Die Liste der chemischen Elemente in der Wikipedia ansehen&lt;/a&gt;
 &lt;/br&gt;</t>
  </si>
  <si>
    <t>&lt;a href='http://www.gymnasiumwaldkraiburg.de/faecher/Internetseite_C_B/Grundwissen_Chemie_10.htm' target='_blank'&gt;Zur Herkunft dieser Frage&lt;/a&gt;
 &lt;/br&gt;</t>
  </si>
  <si>
    <t>Wer prägte als erstes den Begriff Ökologie?</t>
  </si>
  <si>
    <t>Haeckel</t>
  </si>
  <si>
    <t>Mendel</t>
  </si>
  <si>
    <t>Aristoteles</t>
  </si>
  <si>
    <t>Newton</t>
  </si>
  <si>
    <t>Aus welchen beiden Bereichen setzt sich ein Ökosystem zusammen?</t>
  </si>
  <si>
    <t>Biotop und Biozönose</t>
  </si>
  <si>
    <t>Biotop und abiotische Faktoren.</t>
  </si>
  <si>
    <t>Biozönose und Symbiose</t>
  </si>
  <si>
    <t>Wie halten gleichwarme Tiere ihre Körpertemperatur konstant?</t>
  </si>
  <si>
    <t>Mittels Durchblutung, Körperbedeckung und Schwitzen</t>
  </si>
  <si>
    <t>Mittels Durchblutung und Körperbedeckung</t>
  </si>
  <si>
    <t>Mittels Durchblutung und Schwitzen</t>
  </si>
  <si>
    <t>Mittels Schwitzen und Verdauung</t>
  </si>
  <si>
    <t>Wann spricht man von Parasitismus?</t>
  </si>
  <si>
    <t>Wenn eine Art auf Kosten eines Wirtes lebt</t>
  </si>
  <si>
    <t>Wenn eine Art mit einer anderen um Nahrung konkurriert</t>
  </si>
  <si>
    <t>Wenn eine Art eine andere zur Beute hat</t>
  </si>
  <si>
    <t>Wenn eine Art eine Symbiose eingeht</t>
  </si>
  <si>
    <t>Was gehört zum Grundbauplan einer tierischen Zelle?</t>
  </si>
  <si>
    <t>Zellkern, Zytoplasma, Zellmembran</t>
  </si>
  <si>
    <t>Zellkern, Zellwand, Zellmembran</t>
  </si>
  <si>
    <t>Zellkern, Zytoplasma, Vakuole</t>
  </si>
  <si>
    <t>Zytoplasma, Vakuole, Zellmembran</t>
  </si>
  <si>
    <t>Was hat eine Pflanzenzelle, was eine tierische Zelle nicht hat?</t>
  </si>
  <si>
    <t>Zellwand</t>
  </si>
  <si>
    <t>Zellkern</t>
  </si>
  <si>
    <t>Ribosomen</t>
  </si>
  <si>
    <t>Chromosomen</t>
  </si>
  <si>
    <t>Wie nennt man die kleinen, ringförmigen DNA-Elemente einer Bakterienzelle?</t>
  </si>
  <si>
    <t>Plasmid</t>
  </si>
  <si>
    <t>Produzenten</t>
  </si>
  <si>
    <t>bakterielle Ribosomen</t>
  </si>
  <si>
    <t>Was machen Destruenten?</t>
  </si>
  <si>
    <t>Sie bauen organische Stoffe zu Wasser, Kohlenstoffdioxid und Mineralien ab.</t>
  </si>
  <si>
    <t>Sie bauen organische Stoffe zu Wasser, Kohlenstoffdioxid und Sauerstoff ab.</t>
  </si>
  <si>
    <t>Sie bauen organische Stoffe zu Wasser, Kohlenstoffdioxid und Zucker ab.</t>
  </si>
  <si>
    <t>Sie bauen anorganische Stoffe zu Wasser, Kohlenstoffdioxid und Mineralien ab.</t>
  </si>
  <si>
    <t>Was ist der Specht In der Nahrungskette Fichte - Borkenkäfer - Specht - Sperber?</t>
  </si>
  <si>
    <t>Sekundärkonsument</t>
  </si>
  <si>
    <t>Primärkonsument</t>
  </si>
  <si>
    <t>Tertiärkonsument</t>
  </si>
  <si>
    <t>Quartärkonsument</t>
  </si>
  <si>
    <t>Ökologie</t>
  </si>
  <si>
    <t>Welche Aufgabe haben Mitochondrien?</t>
  </si>
  <si>
    <t xml:space="preserve">Sie dienen der Zellatmung und Energieversorgung der Zelle.  </t>
  </si>
  <si>
    <t xml:space="preserve">Sie sind für die Proteinsynthese da.  </t>
  </si>
  <si>
    <t xml:space="preserve">Die Mitochondrien enthalten im Innern die Chromosomen.  </t>
  </si>
  <si>
    <t>Sie dienen der Photosynthese.</t>
  </si>
  <si>
    <t>Blaualgen</t>
  </si>
  <si>
    <t>Zellbiologie</t>
  </si>
  <si>
    <t>&lt;a href='https://www.schlaukopf.de/gymnasium/oberstufe/biologie/grundkurs/zellbiologie.htm' target='_blank'&gt;Zur Herkunft dieser Frage&lt;/a&gt;
 &lt;/br&gt;</t>
  </si>
  <si>
    <t>Tier- und Pflanzenzellen</t>
  </si>
  <si>
    <t>Prokaryoten</t>
  </si>
  <si>
    <t>Mitochondrien</t>
  </si>
  <si>
    <t>&lt;a href='http://www.br.de/telekolleg/faecher/biologie/biologie-1-quiz100.html' target='_blank'&gt;Zur Herkunft dieser Frage&lt;/a&gt;
 &lt;/br&gt;</t>
  </si>
  <si>
    <t>Ökologiebegriff</t>
  </si>
  <si>
    <t>Ökosystem</t>
  </si>
  <si>
    <t>Körpertemperaturregulierung</t>
  </si>
  <si>
    <t>Parasitismus</t>
  </si>
  <si>
    <t>Grundbauplan tierischer Zellen</t>
  </si>
  <si>
    <t>Destruenten</t>
  </si>
  <si>
    <t>Unterschied zwischen Pflanzen- und Tierzelle</t>
  </si>
  <si>
    <t>01</t>
  </si>
  <si>
    <t>02</t>
  </si>
  <si>
    <t>03</t>
  </si>
  <si>
    <t>04</t>
  </si>
  <si>
    <t>05</t>
  </si>
  <si>
    <t>06</t>
  </si>
  <si>
    <t>07</t>
  </si>
  <si>
    <t>08</t>
  </si>
  <si>
    <t>09</t>
  </si>
  <si>
    <t>10</t>
  </si>
  <si>
    <t>11</t>
  </si>
  <si>
    <t>12</t>
  </si>
  <si>
    <t>13</t>
  </si>
  <si>
    <t>Biosphäre und Atmosphäre</t>
  </si>
  <si>
    <t>Enthält die Erbinformationen (DNA)</t>
  </si>
  <si>
    <t>Pflanzenzellen haben keinen Golgi-Apparat und keine Ribosomen. </t>
  </si>
  <si>
    <t>14</t>
  </si>
  <si>
    <t>15</t>
  </si>
  <si>
    <t>16</t>
  </si>
  <si>
    <t>17</t>
  </si>
  <si>
    <t>18</t>
  </si>
  <si>
    <t>19</t>
  </si>
  <si>
    <t>20</t>
  </si>
  <si>
    <t>21</t>
  </si>
  <si>
    <t>22</t>
  </si>
  <si>
    <t>23</t>
  </si>
  <si>
    <t>24</t>
  </si>
  <si>
    <t>25</t>
  </si>
  <si>
    <t>26</t>
  </si>
  <si>
    <t>27</t>
  </si>
  <si>
    <t>28</t>
  </si>
  <si>
    <t>29</t>
  </si>
  <si>
    <t>30</t>
  </si>
  <si>
    <t>31</t>
  </si>
  <si>
    <t>32</t>
  </si>
  <si>
    <t>33</t>
  </si>
  <si>
    <t>100</t>
  </si>
  <si>
    <t>101</t>
  </si>
  <si>
    <t>102</t>
  </si>
  <si>
    <t>103</t>
  </si>
  <si>
    <t>104</t>
  </si>
  <si>
    <t>105</t>
  </si>
  <si>
    <t>106</t>
  </si>
  <si>
    <t>107</t>
  </si>
  <si>
    <t>108</t>
  </si>
  <si>
    <t>109</t>
  </si>
  <si>
    <t>110</t>
  </si>
  <si>
    <t>111</t>
  </si>
  <si>
    <t>112</t>
  </si>
  <si>
    <t>113</t>
  </si>
  <si>
    <t>114</t>
  </si>
  <si>
    <t>115</t>
  </si>
  <si>
    <t>116</t>
  </si>
  <si>
    <t>117</t>
  </si>
  <si>
    <t>118</t>
  </si>
  <si>
    <t>119</t>
  </si>
  <si>
    <t>120</t>
  </si>
  <si>
    <t>121</t>
  </si>
  <si>
    <t>Chemie Gymnasiumwaldkraiburg</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</si>
  <si>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</si>
  <si>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</si>
  <si>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</si>
  <si>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</si>
  <si>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</si>
  <si>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</si>
  <si>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</si>
  <si>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</si>
  <si>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</si>
  <si>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</si>
  <si>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</si>
  <si>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</si>
  <si>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</si>
  <si>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</si>
  <si>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</si>
  <si>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</si>
  <si>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</si>
  <si>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</si>
  <si>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</si>
  <si>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</si>
  <si>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</si>
  <si>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</si>
  <si>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</si>
  <si>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</si>
  <si>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</si>
  <si>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</si>
  <si>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</si>
  <si>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</si>
  <si>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</si>
  <si>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</si>
  <si>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</si>
  <si>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</si>
  <si>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</si>
  <si>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</si>
  <si>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</si>
  <si>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</si>
  <si>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</si>
  <si>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</si>
  <si>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</si>
  <si>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</si>
  <si>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</si>
  <si>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</si>
  <si>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</si>
  <si>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</si>
  <si>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</si>
  <si>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</si>
  <si>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</si>
  <si>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</si>
  <si>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</si>
  <si>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</si>
  <si>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</si>
  <si>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</si>
  <si>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</si>
  <si>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</si>
  <si>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</si>
  <si>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</si>
  <si>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</si>
  <si>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</si>
  <si>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</si>
  <si>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</si>
  <si>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</si>
  <si>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</si>
  <si>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</si>
  <si>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</si>
  <si>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</si>
  <si>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</si>
  <si>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</si>
  <si>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</si>
  <si>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</si>
  <si>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</si>
  <si>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</si>
  <si>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</si>
  <si>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</si>
  <si>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</si>
  <si>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</si>
  <si>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</si>
  <si>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</si>
  <si>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</si>
  <si>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</si>
  <si>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</si>
  <si>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</si>
  <si>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</si>
  <si>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</si>
  <si>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</si>
  <si>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</si>
  <si>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</si>
  <si>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</si>
  <si>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</si>
  <si>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</si>
  <si>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</si>
  <si>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</si>
  <si>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</si>
  <si>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</si>
  <si>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</si>
  <si>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</si>
  <si>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</si>
  <si>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</si>
  <si>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</si>
  <si>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</si>
  <si>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Rückmeldung nach der Prüfung
(generalFeedback)</t>
  </si>
  <si>
    <t>Wie viele Sekunden benötigt eine Nachricht, die ein Astronaut vom Mond zur Erde sendet?&lt;br&gt;Es dürfen die üblichen Nachschlagewerke in Buchform oder im Internet verwendet werden.</t>
  </si>
  <si>
    <t>Wie viele Minuten benötigen die Daten mindestens, wenn sie eine Sonde vom Merkur zur Erde sendet?&lt;br&gt;Es dürfen die üblichen Nachschlagewerke in Buchform oder im Internet verwendet werden.</t>
  </si>
  <si>
    <t>Wie viele Minuten benötigen die Daten mindestens, wenn sie eine Sonde von der Venus zur Erde sendet?&lt;br&gt;Es dürfen die üblichen Nachschlagewerke in Buchform oder im Internet verwendet werden.</t>
  </si>
  <si>
    <t>Wie viele Minuten benötigen die Daten mindestens, wenn sie eine Sonde vom Mars zur Erde sendet?&lt;br&gt;Es dürfen die üblichen Nachschlagewerke in Buchform oder im Internet verwendet werden.</t>
  </si>
  <si>
    <t>Wie viele Minuten benötigen die Daten mindestens, wenn sie eine Sonde vom Jupiter zur Erde sendet?&lt;br&gt;Es dürfen die üblichen Nachschlagewerke in Buchform oder im Internet verwendet werden.</t>
  </si>
  <si>
    <t>Wie viele Minuten benötigen die Daten mindestens, wenn sie eine Sonde vom Saturn zur Erde sendet?&lt;br&gt;Es dürfen die üblichen Nachschlagewerke in Buchform oder im Internet verwendet werden.</t>
  </si>
  <si>
    <t>Wie viele Minuten benötigen die Daten mindestens, wenn sie eine Sonde vom Uranus zur Erde sendet?&lt;br&gt;Es dürfen die üblichen Nachschlagewerke in Buchform oder im Internet verwendet werden.</t>
  </si>
  <si>
    <t>Wie viele Minuten benötigen die Daten mindestens, wenn sie eine Sonde vom Neptun zur Erde sendet?&lt;br&gt;Es dürfen die üblichen Nachschlagewerke in Buchform oder im Internet verwendet werden.</t>
  </si>
  <si>
    <t>Eine Webcam nimmt einen Blitz auf und registriert nach 5 Sekunden den Donner. Wie viele Meter war der Blitz entfernt?&lt;br&gt;Es dürfen die üblichen Nachschlagewerke in Buchform oder im Internet verwendet werden.</t>
  </si>
  <si>
    <t>Eine Webcam nimmt einen Blitz auf und registriert nach einer Sekunde den Donner. Wie viele Meter war der Blitz entfernt?&lt;br&gt;Es dürfen die üblichen Nachschlagewerke in Buchform oder im Internet verwendet werden.</t>
  </si>
  <si>
    <t>Eine Webcam nimmt einen Blitz auf und registriert nach 15 Sekunden den Donner. Wie viele Meter war der Blitz entfernt?&lt;br&gt;Es dürfen die üblichen Nachschlagewerke in Buchform oder im Internet verwendet werden.</t>
  </si>
  <si>
    <t>Eine Webcam nimmt einen Blitz auf und registriert nach 10 Sekunden den Donner. Wie viele Meter war der Blitz entfernt?&lt;br&gt;Es dürfen die üblichen Nachschlagewerke in Buchform oder im Internet verwendet werden.</t>
  </si>
  <si>
    <t>Welche Privatsphären-Einstellungen gibt es in den bekannten sozialen Netzwerken?</t>
  </si>
  <si>
    <t>Privatsphäre</t>
  </si>
  <si>
    <t>Für unternehmenskritische Daten setzt man auf RAID-Anordnungen bei der Speicherung.</t>
  </si>
  <si>
    <t xml:space="preserve"> Sie öffnen den Anhang, weil er sich auf ein vorangegangenes Telefonat bezieht.</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</si>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</sst>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rgb="FF000000"/>
      <name val="Arial"/>
      <family val="2"/>
    </font>
    <font>
      <sz val="11"/>
      <color indexed="8"/>
      <name val="Calibri"/>
      <family val="2"/>
    </font>
    <font>
      <sz val="10"/>
      <color indexed="8"/>
      <name val="Arial"/>
      <family val="2"/>
    </font>
    <font>
      <b/>
      <sz val="9"/>
      <color indexed="81"/>
      <name val="Segoe UI"/>
      <family val="2"/>
    </font>
    <font>
      <sz val="9"/>
      <color indexed="81"/>
      <name val="Segoe UI"/>
      <family val="2"/>
    </font>
    <font>
      <b/>
      <sz val="8"/>
      <color rgb="FF222222"/>
      <name val="Arial"/>
      <family val="2"/>
    </font>
    <font>
      <sz val="8"/>
      <color rgb="FF222222"/>
      <name val="Arial"/>
      <family val="2"/>
    </font>
    <font>
      <i/>
      <sz val="8"/>
      <color rgb="FF222222"/>
      <name val="Arial"/>
      <family val="2"/>
    </font>
  </fonts>
  <fills count="5">
    <fill>
      <patternFill patternType="none"/>
    </fill>
    <fill>
      <patternFill patternType="gray125"/>
    </fill>
    <fill>
      <patternFill patternType="solid">
        <fgColor rgb="FFFFFF00"/>
        <bgColor indexed="64"/>
      </patternFill>
    </fill>
    <fill>
      <patternFill patternType="solid">
        <fgColor rgb="FFFFFF00"/>
        <bgColor indexed="0"/>
      </patternFill>
    </fill>
    <fill>
      <patternFill patternType="solid">
        <fgColor rgb="FF92D050"/>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3" fillId="0" borderId="0"/>
  </cellStyleXfs>
  <cellXfs count="18">
    <xf numFmtId="0" fontId="0" fillId="0" borderId="0" xfId="0"/>
    <xf numFmtId="0" fontId="0" fillId="0" borderId="0" xfId="0"/>
    <xf numFmtId="0" fontId="0" fillId="0" borderId="0" xfId="0" applyFill="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wrapText="1"/>
    </xf>
    <xf numFmtId="0" fontId="2" fillId="4" borderId="1" xfId="2" applyFont="1" applyFill="1" applyBorder="1" applyAlignment="1">
      <alignment horizontal="center" vertical="top" wrapText="1"/>
    </xf>
    <xf numFmtId="0" fontId="2" fillId="2" borderId="1" xfId="3" applyFont="1" applyFill="1" applyBorder="1" applyAlignment="1">
      <alignment horizontal="center" vertical="center"/>
    </xf>
    <xf numFmtId="0" fontId="2" fillId="2" borderId="1" xfId="3" applyFont="1" applyFill="1" applyBorder="1" applyAlignment="1">
      <alignment horizontal="center" vertical="top"/>
    </xf>
    <xf numFmtId="0" fontId="2" fillId="3" borderId="1" xfId="2" applyFont="1" applyFill="1" applyBorder="1" applyAlignment="1">
      <alignment horizontal="center" vertical="top" wrapText="1"/>
    </xf>
    <xf numFmtId="0" fontId="2" fillId="3" borderId="1" xfId="2" applyFont="1" applyFill="1" applyBorder="1" applyAlignment="1">
      <alignment horizontal="center" vertical="top"/>
    </xf>
    <xf numFmtId="0" fontId="0" fillId="0" borderId="0" xfId="0" applyAlignment="1">
      <alignment horizontal="left" vertical="top" wrapText="1"/>
    </xf>
    <xf numFmtId="0" fontId="0" fillId="0" borderId="0" xfId="0" applyAlignment="1">
      <alignment wrapText="1"/>
    </xf>
    <xf numFmtId="0" fontId="2" fillId="3" borderId="1" xfId="2" applyFont="1" applyFill="1" applyBorder="1" applyAlignment="1">
      <alignment horizontal="lef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2" fillId="3" borderId="1" xfId="2" applyFont="1" applyFill="1" applyBorder="1" applyAlignment="1">
      <alignment vertical="center"/>
    </xf>
    <xf numFmtId="0" fontId="2" fillId="3" borderId="1" xfId="2" applyFont="1" applyFill="1" applyBorder="1" applyAlignment="1">
      <alignment vertical="center" wrapText="1"/>
    </xf>
  </cellXfs>
  <cellStyles count="4">
    <cellStyle name="Standard" xfId="0" builtinId="0"/>
    <cellStyle name="Standard 2" xfId="1" xr:uid="{00000000-0005-0000-0000-000002000000}"/>
    <cellStyle name="Standard_Data" xfId="3" xr:uid="{00000000-0005-0000-0000-000003000000}"/>
    <cellStyle name="Standard_Tabelle1" xfId="2" xr:uid="{00000000-0005-0000-0000-000004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79760-042A-4A3A-9895-2DCBF6CC489D}">
  <sheetPr codeName="Tabelle5"/>
  <dimension ref="A1:L205"/>
  <sheetViews>
    <sheetView tabSelected="1" workbookViewId="0">
      <pane ySplit="1" topLeftCell="A2" activePane="bottomLeft" state="frozen"/>
      <selection activeCell="B2" sqref="B2"/>
      <selection pane="bottomLeft" activeCell="A2" sqref="A2"/>
    </sheetView>
  </sheetViews>
  <sheetFormatPr baseColWidth="10" defaultColWidth="10" defaultRowHeight="42.6" customHeight="1" x14ac:dyDescent="0.3"/>
  <cols>
    <col min="1" max="1" width="4.6640625" style="1" customWidth="1"/>
    <col min="2" max="2" width="31.33203125" style="5" customWidth="1"/>
    <col min="3" max="9" width="14.44140625" style="1" customWidth="1"/>
    <col min="10" max="10" width="27.88671875" style="5" customWidth="1"/>
    <col min="11" max="11" width="13.44140625" style="1" customWidth="1"/>
    <col min="12" max="12" width="12.77734375" style="1" customWidth="1"/>
    <col min="13" max="16384" width="10" style="1"/>
  </cols>
  <sheetData>
    <row r="1" spans="1:12" s="2" customFormat="1" ht="28.8" x14ac:dyDescent="0.3">
      <c r="A1" s="8" t="s">
        <v>3</v>
      </c>
      <c r="B1" s="13" t="s">
        <v>410</v>
      </c>
      <c r="C1" s="10" t="s">
        <v>2</v>
      </c>
      <c r="D1" s="10" t="s">
        <v>1</v>
      </c>
      <c r="E1" s="10" t="s">
        <v>0</v>
      </c>
      <c r="F1" s="10" t="s">
        <v>411</v>
      </c>
      <c r="G1" s="10" t="s">
        <v>406</v>
      </c>
      <c r="H1" s="10" t="s">
        <v>407</v>
      </c>
      <c r="I1" s="10" t="s">
        <v>408</v>
      </c>
      <c r="J1" s="9" t="s">
        <v>1798</v>
      </c>
      <c r="K1" s="9" t="s">
        <v>419</v>
      </c>
      <c r="L1" s="9" t="s">
        <v>420</v>
      </c>
    </row>
    <row r="2" spans="1:12" s="2" customFormat="1" ht="42.6" customHeight="1" x14ac:dyDescent="0.3">
      <c r="A2" s="15" t="s">
        <v>1699</v>
      </c>
      <c r="B2" s="3" t="str">
        <f>"Geographie Erdkunde Land Hauptstadt "&amp;E2&amp;" "&amp;F2&amp;" "&amp;K2</f>
        <v>Geographie Erdkunde Land Hauptstadt Afghanistan Kabul Asien</v>
      </c>
      <c r="C2" s="4" t="str">
        <f t="shared" ref="C2:C65" si="0">A2&amp;" "&amp;E2</f>
        <v>001 Afghanistan</v>
      </c>
      <c r="D2" s="4" t="str">
        <f t="shared" ref="D2:D65" si="1">E2&amp;": Wie heißt die Hauptstadt?"</f>
        <v>Afghanistan: Wie heißt die Hauptstadt?</v>
      </c>
      <c r="E2" s="4" t="s">
        <v>4</v>
      </c>
      <c r="F2" s="4" t="s">
        <v>5</v>
      </c>
      <c r="G2" s="4" t="s">
        <v>13</v>
      </c>
      <c r="H2" s="4" t="s">
        <v>21</v>
      </c>
      <c r="I2" s="4" t="s">
        <v>29</v>
      </c>
      <c r="J2" s="3" t="s">
        <v>409</v>
      </c>
      <c r="K2" s="4" t="s">
        <v>413</v>
      </c>
      <c r="L2" s="1"/>
    </row>
    <row r="3" spans="1:12" s="2" customFormat="1" ht="42.6" customHeight="1" x14ac:dyDescent="0.3">
      <c r="A3" s="15" t="s">
        <v>1700</v>
      </c>
      <c r="B3" s="3" t="str">
        <f t="shared" ref="B3:B66" si="2">"Geographie Erdkunde Land Hauptstadt "&amp;E3&amp;" "&amp;F3&amp;" "&amp;K3</f>
        <v>Geographie Erdkunde Land Hauptstadt Ägypten Kairo Afrika</v>
      </c>
      <c r="C3" s="4" t="str">
        <f t="shared" si="0"/>
        <v>002 Ägypten</v>
      </c>
      <c r="D3" s="4" t="str">
        <f t="shared" si="1"/>
        <v>Ägypten: Wie heißt die Hauptstadt?</v>
      </c>
      <c r="E3" s="4" t="s">
        <v>12</v>
      </c>
      <c r="F3" s="4" t="s">
        <v>13</v>
      </c>
      <c r="G3" s="4" t="s">
        <v>21</v>
      </c>
      <c r="H3" s="4" t="s">
        <v>29</v>
      </c>
      <c r="I3" s="4" t="s">
        <v>37</v>
      </c>
      <c r="J3" s="3" t="s">
        <v>409</v>
      </c>
      <c r="K3" s="4" t="s">
        <v>412</v>
      </c>
      <c r="L3" s="1"/>
    </row>
    <row r="4" spans="1:12" s="2" customFormat="1" ht="42.6" customHeight="1" x14ac:dyDescent="0.3">
      <c r="A4" s="15" t="s">
        <v>1701</v>
      </c>
      <c r="B4" s="3" t="str">
        <f t="shared" si="2"/>
        <v>Geographie Erdkunde Land Hauptstadt Albanien Tirana Europa</v>
      </c>
      <c r="C4" s="4" t="str">
        <f t="shared" si="0"/>
        <v>003 Albanien</v>
      </c>
      <c r="D4" s="4" t="str">
        <f t="shared" si="1"/>
        <v>Albanien: Wie heißt die Hauptstadt?</v>
      </c>
      <c r="E4" s="4" t="s">
        <v>20</v>
      </c>
      <c r="F4" s="4" t="s">
        <v>21</v>
      </c>
      <c r="G4" s="4" t="s">
        <v>29</v>
      </c>
      <c r="H4" s="4" t="s">
        <v>37</v>
      </c>
      <c r="I4" s="4" t="s">
        <v>45</v>
      </c>
      <c r="J4" s="3" t="s">
        <v>409</v>
      </c>
      <c r="K4" s="4" t="s">
        <v>414</v>
      </c>
      <c r="L4" s="1"/>
    </row>
    <row r="5" spans="1:12" ht="42.6" customHeight="1" x14ac:dyDescent="0.3">
      <c r="A5" s="15" t="s">
        <v>1702</v>
      </c>
      <c r="B5" s="3" t="str">
        <f t="shared" si="2"/>
        <v>Geographie Erdkunde Land Hauptstadt Algerien Algier Afrika</v>
      </c>
      <c r="C5" s="4" t="str">
        <f t="shared" si="0"/>
        <v>004 Algerien</v>
      </c>
      <c r="D5" s="4" t="str">
        <f t="shared" si="1"/>
        <v>Algerien: Wie heißt die Hauptstadt?</v>
      </c>
      <c r="E5" s="4" t="s">
        <v>28</v>
      </c>
      <c r="F5" s="4" t="s">
        <v>29</v>
      </c>
      <c r="G5" s="4" t="s">
        <v>37</v>
      </c>
      <c r="H5" s="4" t="s">
        <v>45</v>
      </c>
      <c r="I5" s="4" t="s">
        <v>52</v>
      </c>
      <c r="J5" s="3" t="s">
        <v>409</v>
      </c>
      <c r="K5" s="4" t="s">
        <v>412</v>
      </c>
    </row>
    <row r="6" spans="1:12" ht="42.6" customHeight="1" x14ac:dyDescent="0.3">
      <c r="A6" s="15" t="s">
        <v>1703</v>
      </c>
      <c r="B6" s="3" t="str">
        <f t="shared" si="2"/>
        <v>Geographie Erdkunde Land Hauptstadt Andorra Andorra la Vella Europa</v>
      </c>
      <c r="C6" s="4" t="str">
        <f t="shared" si="0"/>
        <v>005 Andorra</v>
      </c>
      <c r="D6" s="4" t="str">
        <f t="shared" si="1"/>
        <v>Andorra: Wie heißt die Hauptstadt?</v>
      </c>
      <c r="E6" s="4" t="s">
        <v>36</v>
      </c>
      <c r="F6" s="4" t="s">
        <v>37</v>
      </c>
      <c r="G6" s="4" t="s">
        <v>45</v>
      </c>
      <c r="H6" s="4" t="s">
        <v>52</v>
      </c>
      <c r="I6" s="4" t="s">
        <v>60</v>
      </c>
      <c r="J6" s="3" t="s">
        <v>409</v>
      </c>
      <c r="K6" s="4" t="s">
        <v>414</v>
      </c>
    </row>
    <row r="7" spans="1:12" ht="42.6" customHeight="1" x14ac:dyDescent="0.3">
      <c r="A7" s="15" t="s">
        <v>1704</v>
      </c>
      <c r="B7" s="3" t="str">
        <f t="shared" si="2"/>
        <v>Geographie Erdkunde Land Hauptstadt Angola Luanda Afrika</v>
      </c>
      <c r="C7" s="4" t="str">
        <f t="shared" si="0"/>
        <v>006 Angola</v>
      </c>
      <c r="D7" s="4" t="str">
        <f t="shared" si="1"/>
        <v>Angola: Wie heißt die Hauptstadt?</v>
      </c>
      <c r="E7" s="4" t="s">
        <v>44</v>
      </c>
      <c r="F7" s="4" t="s">
        <v>45</v>
      </c>
      <c r="G7" s="4" t="s">
        <v>52</v>
      </c>
      <c r="H7" s="4" t="s">
        <v>60</v>
      </c>
      <c r="I7" s="4" t="s">
        <v>68</v>
      </c>
      <c r="J7" s="3" t="s">
        <v>409</v>
      </c>
      <c r="K7" s="4" t="s">
        <v>412</v>
      </c>
    </row>
    <row r="8" spans="1:12" ht="42.6" customHeight="1" x14ac:dyDescent="0.3">
      <c r="A8" s="15" t="s">
        <v>1705</v>
      </c>
      <c r="B8" s="3" t="str">
        <f t="shared" si="2"/>
        <v>Geographie Erdkunde Land Hauptstadt Antigua und Barbuda St. John’s Nordamerika</v>
      </c>
      <c r="C8" s="4" t="str">
        <f t="shared" si="0"/>
        <v>007 Antigua und Barbuda</v>
      </c>
      <c r="D8" s="4" t="str">
        <f t="shared" si="1"/>
        <v>Antigua und Barbuda: Wie heißt die Hauptstadt?</v>
      </c>
      <c r="E8" s="4" t="s">
        <v>51</v>
      </c>
      <c r="F8" s="4" t="s">
        <v>52</v>
      </c>
      <c r="G8" s="4" t="s">
        <v>60</v>
      </c>
      <c r="H8" s="4" t="s">
        <v>68</v>
      </c>
      <c r="I8" s="4" t="s">
        <v>76</v>
      </c>
      <c r="J8" s="3" t="s">
        <v>409</v>
      </c>
      <c r="K8" s="4" t="s">
        <v>415</v>
      </c>
    </row>
    <row r="9" spans="1:12" ht="42.6" customHeight="1" x14ac:dyDescent="0.3">
      <c r="A9" s="15" t="s">
        <v>1706</v>
      </c>
      <c r="B9" s="3" t="str">
        <f t="shared" si="2"/>
        <v>Geographie Erdkunde Land Hauptstadt Äquatorialguinea Malabo Afrika</v>
      </c>
      <c r="C9" s="4" t="str">
        <f t="shared" si="0"/>
        <v>008 Äquatorialguinea</v>
      </c>
      <c r="D9" s="4" t="str">
        <f t="shared" si="1"/>
        <v>Äquatorialguinea: Wie heißt die Hauptstadt?</v>
      </c>
      <c r="E9" s="4" t="s">
        <v>59</v>
      </c>
      <c r="F9" s="4" t="s">
        <v>60</v>
      </c>
      <c r="G9" s="4" t="s">
        <v>68</v>
      </c>
      <c r="H9" s="4" t="s">
        <v>76</v>
      </c>
      <c r="I9" s="4" t="s">
        <v>84</v>
      </c>
      <c r="J9" s="3" t="s">
        <v>409</v>
      </c>
      <c r="K9" s="4" t="s">
        <v>412</v>
      </c>
    </row>
    <row r="10" spans="1:12" ht="42.6" customHeight="1" x14ac:dyDescent="0.3">
      <c r="A10" s="15" t="s">
        <v>1707</v>
      </c>
      <c r="B10" s="3" t="str">
        <f t="shared" si="2"/>
        <v>Geographie Erdkunde Land Hauptstadt Argentinien Buenos Aires Südamerika</v>
      </c>
      <c r="C10" s="4" t="str">
        <f t="shared" si="0"/>
        <v>009 Argentinien</v>
      </c>
      <c r="D10" s="4" t="str">
        <f t="shared" si="1"/>
        <v>Argentinien: Wie heißt die Hauptstadt?</v>
      </c>
      <c r="E10" s="4" t="s">
        <v>67</v>
      </c>
      <c r="F10" s="4" t="s">
        <v>68</v>
      </c>
      <c r="G10" s="4" t="s">
        <v>76</v>
      </c>
      <c r="H10" s="4" t="s">
        <v>84</v>
      </c>
      <c r="I10" s="4" t="s">
        <v>92</v>
      </c>
      <c r="J10" s="3" t="s">
        <v>409</v>
      </c>
      <c r="K10" s="4" t="s">
        <v>416</v>
      </c>
    </row>
    <row r="11" spans="1:12" ht="42.6" customHeight="1" x14ac:dyDescent="0.3">
      <c r="A11" s="15" t="s">
        <v>1708</v>
      </c>
      <c r="B11" s="3" t="str">
        <f t="shared" si="2"/>
        <v>Geographie Erdkunde Land Hauptstadt Armenien Jerewan Asien</v>
      </c>
      <c r="C11" s="4" t="str">
        <f t="shared" si="0"/>
        <v>010 Armenien</v>
      </c>
      <c r="D11" s="4" t="str">
        <f t="shared" si="1"/>
        <v>Armenien: Wie heißt die Hauptstadt?</v>
      </c>
      <c r="E11" s="4" t="s">
        <v>75</v>
      </c>
      <c r="F11" s="4" t="s">
        <v>76</v>
      </c>
      <c r="G11" s="4" t="s">
        <v>84</v>
      </c>
      <c r="H11" s="4" t="s">
        <v>92</v>
      </c>
      <c r="I11" s="4" t="s">
        <v>100</v>
      </c>
      <c r="J11" s="3" t="s">
        <v>409</v>
      </c>
      <c r="K11" s="4" t="s">
        <v>413</v>
      </c>
    </row>
    <row r="12" spans="1:12" ht="42.6" customHeight="1" x14ac:dyDescent="0.3">
      <c r="A12" s="15" t="s">
        <v>1709</v>
      </c>
      <c r="B12" s="3" t="str">
        <f t="shared" si="2"/>
        <v>Geographie Erdkunde Land Hauptstadt Aserbaidschan Baku Asien</v>
      </c>
      <c r="C12" s="4" t="str">
        <f t="shared" si="0"/>
        <v>011 Aserbaidschan</v>
      </c>
      <c r="D12" s="4" t="str">
        <f t="shared" si="1"/>
        <v>Aserbaidschan: Wie heißt die Hauptstadt?</v>
      </c>
      <c r="E12" s="4" t="s">
        <v>83</v>
      </c>
      <c r="F12" s="4" t="s">
        <v>84</v>
      </c>
      <c r="G12" s="4" t="s">
        <v>92</v>
      </c>
      <c r="H12" s="4" t="s">
        <v>100</v>
      </c>
      <c r="I12" s="4" t="s">
        <v>107</v>
      </c>
      <c r="J12" s="3" t="s">
        <v>409</v>
      </c>
      <c r="K12" s="4" t="s">
        <v>413</v>
      </c>
    </row>
    <row r="13" spans="1:12" ht="42.6" customHeight="1" x14ac:dyDescent="0.3">
      <c r="A13" s="15" t="s">
        <v>1710</v>
      </c>
      <c r="B13" s="3" t="str">
        <f t="shared" si="2"/>
        <v>Geographie Erdkunde Land Hauptstadt Äthiopien Addis Abeba Afrika</v>
      </c>
      <c r="C13" s="4" t="str">
        <f t="shared" si="0"/>
        <v>012 Äthiopien</v>
      </c>
      <c r="D13" s="4" t="str">
        <f t="shared" si="1"/>
        <v>Äthiopien: Wie heißt die Hauptstadt?</v>
      </c>
      <c r="E13" s="4" t="s">
        <v>91</v>
      </c>
      <c r="F13" s="4" t="s">
        <v>92</v>
      </c>
      <c r="G13" s="4" t="s">
        <v>100</v>
      </c>
      <c r="H13" s="4" t="s">
        <v>107</v>
      </c>
      <c r="I13" s="4" t="s">
        <v>115</v>
      </c>
      <c r="J13" s="3" t="s">
        <v>409</v>
      </c>
      <c r="K13" s="4" t="s">
        <v>412</v>
      </c>
    </row>
    <row r="14" spans="1:12" ht="42.6" customHeight="1" x14ac:dyDescent="0.3">
      <c r="A14" s="15" t="s">
        <v>1711</v>
      </c>
      <c r="B14" s="3" t="str">
        <f t="shared" si="2"/>
        <v>Geographie Erdkunde Land Hauptstadt Australien Canberra Australien</v>
      </c>
      <c r="C14" s="4" t="str">
        <f t="shared" si="0"/>
        <v>013 Australien</v>
      </c>
      <c r="D14" s="4" t="str">
        <f t="shared" si="1"/>
        <v>Australien: Wie heißt die Hauptstadt?</v>
      </c>
      <c r="E14" s="4" t="s">
        <v>99</v>
      </c>
      <c r="F14" s="4" t="s">
        <v>100</v>
      </c>
      <c r="G14" s="4" t="s">
        <v>107</v>
      </c>
      <c r="H14" s="4" t="s">
        <v>115</v>
      </c>
      <c r="I14" s="4" t="s">
        <v>123</v>
      </c>
      <c r="J14" s="3" t="s">
        <v>409</v>
      </c>
      <c r="K14" s="4" t="s">
        <v>99</v>
      </c>
    </row>
    <row r="15" spans="1:12" ht="42.6" customHeight="1" x14ac:dyDescent="0.3">
      <c r="A15" s="15" t="s">
        <v>1712</v>
      </c>
      <c r="B15" s="3" t="str">
        <f t="shared" si="2"/>
        <v>Geographie Erdkunde Land Hauptstadt Bahamas Nassau Nordamerika</v>
      </c>
      <c r="C15" s="4" t="str">
        <f t="shared" si="0"/>
        <v>014 Bahamas</v>
      </c>
      <c r="D15" s="4" t="str">
        <f t="shared" si="1"/>
        <v>Bahamas: Wie heißt die Hauptstadt?</v>
      </c>
      <c r="E15" s="4" t="s">
        <v>106</v>
      </c>
      <c r="F15" s="4" t="s">
        <v>107</v>
      </c>
      <c r="G15" s="4" t="s">
        <v>115</v>
      </c>
      <c r="H15" s="4" t="s">
        <v>123</v>
      </c>
      <c r="I15" s="4" t="s">
        <v>131</v>
      </c>
      <c r="J15" s="3" t="s">
        <v>409</v>
      </c>
      <c r="K15" s="4" t="s">
        <v>415</v>
      </c>
    </row>
    <row r="16" spans="1:12" ht="42.6" customHeight="1" x14ac:dyDescent="0.3">
      <c r="A16" s="15" t="s">
        <v>1713</v>
      </c>
      <c r="B16" s="3" t="str">
        <f t="shared" si="2"/>
        <v>Geographie Erdkunde Land Hauptstadt Bahrain Manama Asien</v>
      </c>
      <c r="C16" s="4" t="str">
        <f t="shared" si="0"/>
        <v>015 Bahrain</v>
      </c>
      <c r="D16" s="4" t="str">
        <f t="shared" si="1"/>
        <v>Bahrain: Wie heißt die Hauptstadt?</v>
      </c>
      <c r="E16" s="4" t="s">
        <v>114</v>
      </c>
      <c r="F16" s="4" t="s">
        <v>115</v>
      </c>
      <c r="G16" s="4" t="s">
        <v>123</v>
      </c>
      <c r="H16" s="4" t="s">
        <v>131</v>
      </c>
      <c r="I16" s="4" t="s">
        <v>139</v>
      </c>
      <c r="J16" s="3" t="s">
        <v>409</v>
      </c>
      <c r="K16" s="4" t="s">
        <v>413</v>
      </c>
    </row>
    <row r="17" spans="1:11" ht="42.6" customHeight="1" x14ac:dyDescent="0.3">
      <c r="A17" s="15" t="s">
        <v>1714</v>
      </c>
      <c r="B17" s="3" t="str">
        <f t="shared" si="2"/>
        <v>Geographie Erdkunde Land Hauptstadt Bangladesch Dhaka Asien</v>
      </c>
      <c r="C17" s="4" t="str">
        <f t="shared" si="0"/>
        <v>016 Bangladesch</v>
      </c>
      <c r="D17" s="4" t="str">
        <f t="shared" si="1"/>
        <v>Bangladesch: Wie heißt die Hauptstadt?</v>
      </c>
      <c r="E17" s="4" t="s">
        <v>122</v>
      </c>
      <c r="F17" s="4" t="s">
        <v>123</v>
      </c>
      <c r="G17" s="4" t="s">
        <v>131</v>
      </c>
      <c r="H17" s="4" t="s">
        <v>139</v>
      </c>
      <c r="I17" s="4" t="s">
        <v>147</v>
      </c>
      <c r="J17" s="3" t="s">
        <v>409</v>
      </c>
      <c r="K17" s="4" t="s">
        <v>413</v>
      </c>
    </row>
    <row r="18" spans="1:11" ht="42.6" customHeight="1" x14ac:dyDescent="0.3">
      <c r="A18" s="15" t="s">
        <v>1715</v>
      </c>
      <c r="B18" s="3" t="str">
        <f t="shared" si="2"/>
        <v>Geographie Erdkunde Land Hauptstadt Barbados Bridgetown Nordamerika</v>
      </c>
      <c r="C18" s="4" t="str">
        <f t="shared" si="0"/>
        <v>017 Barbados</v>
      </c>
      <c r="D18" s="4" t="str">
        <f t="shared" si="1"/>
        <v>Barbados: Wie heißt die Hauptstadt?</v>
      </c>
      <c r="E18" s="4" t="s">
        <v>130</v>
      </c>
      <c r="F18" s="4" t="s">
        <v>131</v>
      </c>
      <c r="G18" s="4" t="s">
        <v>139</v>
      </c>
      <c r="H18" s="4" t="s">
        <v>147</v>
      </c>
      <c r="I18" s="4" t="s">
        <v>155</v>
      </c>
      <c r="J18" s="3" t="s">
        <v>409</v>
      </c>
      <c r="K18" s="4" t="s">
        <v>415</v>
      </c>
    </row>
    <row r="19" spans="1:11" ht="42.6" customHeight="1" x14ac:dyDescent="0.3">
      <c r="A19" s="15" t="s">
        <v>1716</v>
      </c>
      <c r="B19" s="3" t="str">
        <f t="shared" si="2"/>
        <v>Geographie Erdkunde Land Hauptstadt Belgien Brüssel Europa</v>
      </c>
      <c r="C19" s="4" t="str">
        <f t="shared" si="0"/>
        <v>018 Belgien</v>
      </c>
      <c r="D19" s="4" t="str">
        <f t="shared" si="1"/>
        <v>Belgien: Wie heißt die Hauptstadt?</v>
      </c>
      <c r="E19" s="4" t="s">
        <v>138</v>
      </c>
      <c r="F19" s="4" t="s">
        <v>139</v>
      </c>
      <c r="G19" s="4" t="s">
        <v>147</v>
      </c>
      <c r="H19" s="4" t="s">
        <v>155</v>
      </c>
      <c r="I19" s="4" t="s">
        <v>163</v>
      </c>
      <c r="J19" s="3" t="s">
        <v>409</v>
      </c>
      <c r="K19" s="4" t="s">
        <v>414</v>
      </c>
    </row>
    <row r="20" spans="1:11" ht="42.6" customHeight="1" x14ac:dyDescent="0.3">
      <c r="A20" s="15" t="s">
        <v>1717</v>
      </c>
      <c r="B20" s="3" t="str">
        <f t="shared" si="2"/>
        <v>Geographie Erdkunde Land Hauptstadt Belize Belmopan Nordamerika</v>
      </c>
      <c r="C20" s="4" t="str">
        <f t="shared" si="0"/>
        <v>019 Belize</v>
      </c>
      <c r="D20" s="4" t="str">
        <f t="shared" si="1"/>
        <v>Belize: Wie heißt die Hauptstadt?</v>
      </c>
      <c r="E20" s="4" t="s">
        <v>146</v>
      </c>
      <c r="F20" s="4" t="s">
        <v>147</v>
      </c>
      <c r="G20" s="4" t="s">
        <v>155</v>
      </c>
      <c r="H20" s="4" t="s">
        <v>163</v>
      </c>
      <c r="I20" s="4" t="s">
        <v>171</v>
      </c>
      <c r="J20" s="3" t="s">
        <v>409</v>
      </c>
      <c r="K20" s="4" t="s">
        <v>415</v>
      </c>
    </row>
    <row r="21" spans="1:11" ht="42.6" customHeight="1" x14ac:dyDescent="0.3">
      <c r="A21" s="15" t="s">
        <v>1718</v>
      </c>
      <c r="B21" s="3" t="str">
        <f t="shared" si="2"/>
        <v>Geographie Erdkunde Land Hauptstadt Benin Porto Novo Afrika</v>
      </c>
      <c r="C21" s="4" t="str">
        <f t="shared" si="0"/>
        <v>020 Benin</v>
      </c>
      <c r="D21" s="4" t="str">
        <f t="shared" si="1"/>
        <v>Benin: Wie heißt die Hauptstadt?</v>
      </c>
      <c r="E21" s="4" t="s">
        <v>154</v>
      </c>
      <c r="F21" s="4" t="s">
        <v>155</v>
      </c>
      <c r="G21" s="4" t="s">
        <v>163</v>
      </c>
      <c r="H21" s="4" t="s">
        <v>171</v>
      </c>
      <c r="I21" s="4" t="s">
        <v>179</v>
      </c>
      <c r="J21" s="3" t="s">
        <v>409</v>
      </c>
      <c r="K21" s="4" t="s">
        <v>412</v>
      </c>
    </row>
    <row r="22" spans="1:11" ht="42.6" customHeight="1" x14ac:dyDescent="0.3">
      <c r="A22" s="15" t="s">
        <v>1719</v>
      </c>
      <c r="B22" s="3" t="str">
        <f t="shared" si="2"/>
        <v>Geographie Erdkunde Land Hauptstadt Bhutan Thimphu Asien</v>
      </c>
      <c r="C22" s="4" t="str">
        <f t="shared" si="0"/>
        <v>021 Bhutan</v>
      </c>
      <c r="D22" s="4" t="str">
        <f t="shared" si="1"/>
        <v>Bhutan: Wie heißt die Hauptstadt?</v>
      </c>
      <c r="E22" s="4" t="s">
        <v>162</v>
      </c>
      <c r="F22" s="4" t="s">
        <v>163</v>
      </c>
      <c r="G22" s="4" t="s">
        <v>171</v>
      </c>
      <c r="H22" s="4" t="s">
        <v>179</v>
      </c>
      <c r="I22" s="4" t="s">
        <v>187</v>
      </c>
      <c r="J22" s="3" t="s">
        <v>409</v>
      </c>
      <c r="K22" s="4" t="s">
        <v>413</v>
      </c>
    </row>
    <row r="23" spans="1:11" ht="42.6" customHeight="1" x14ac:dyDescent="0.3">
      <c r="A23" s="15" t="s">
        <v>1720</v>
      </c>
      <c r="B23" s="3" t="str">
        <f t="shared" si="2"/>
        <v>Geographie Erdkunde Land Hauptstadt Bolivien (Regierungssitz) La Paz Südamerika</v>
      </c>
      <c r="C23" s="4" t="str">
        <f t="shared" si="0"/>
        <v>022 Bolivien (Regierungssitz)</v>
      </c>
      <c r="D23" s="4" t="str">
        <f t="shared" si="1"/>
        <v>Bolivien (Regierungssitz): Wie heißt die Hauptstadt?</v>
      </c>
      <c r="E23" s="4" t="s">
        <v>170</v>
      </c>
      <c r="F23" s="4" t="s">
        <v>171</v>
      </c>
      <c r="G23" s="4" t="s">
        <v>179</v>
      </c>
      <c r="H23" s="4" t="s">
        <v>187</v>
      </c>
      <c r="I23" s="4" t="s">
        <v>195</v>
      </c>
      <c r="J23" s="3" t="s">
        <v>409</v>
      </c>
      <c r="K23" s="4" t="s">
        <v>416</v>
      </c>
    </row>
    <row r="24" spans="1:11" ht="42.6" customHeight="1" x14ac:dyDescent="0.3">
      <c r="A24" s="15" t="s">
        <v>1721</v>
      </c>
      <c r="B24" s="3" t="str">
        <f t="shared" si="2"/>
        <v>Geographie Erdkunde Land Hauptstadt Bosnien und Herzegowina Sarajevo Europa</v>
      </c>
      <c r="C24" s="4" t="str">
        <f t="shared" si="0"/>
        <v>023 Bosnien und Herzegowina</v>
      </c>
      <c r="D24" s="4" t="str">
        <f t="shared" si="1"/>
        <v>Bosnien und Herzegowina: Wie heißt die Hauptstadt?</v>
      </c>
      <c r="E24" s="4" t="s">
        <v>178</v>
      </c>
      <c r="F24" s="4" t="s">
        <v>179</v>
      </c>
      <c r="G24" s="4" t="s">
        <v>187</v>
      </c>
      <c r="H24" s="4" t="s">
        <v>195</v>
      </c>
      <c r="I24" s="4" t="s">
        <v>203</v>
      </c>
      <c r="J24" s="3" t="s">
        <v>409</v>
      </c>
      <c r="K24" s="4" t="s">
        <v>414</v>
      </c>
    </row>
    <row r="25" spans="1:11" ht="42.6" customHeight="1" x14ac:dyDescent="0.3">
      <c r="A25" s="15" t="s">
        <v>1722</v>
      </c>
      <c r="B25" s="3" t="str">
        <f t="shared" si="2"/>
        <v>Geographie Erdkunde Land Hauptstadt Botswana Gaborone Afrika</v>
      </c>
      <c r="C25" s="4" t="str">
        <f t="shared" si="0"/>
        <v>024 Botswana</v>
      </c>
      <c r="D25" s="4" t="str">
        <f t="shared" si="1"/>
        <v>Botswana: Wie heißt die Hauptstadt?</v>
      </c>
      <c r="E25" s="4" t="s">
        <v>186</v>
      </c>
      <c r="F25" s="4" t="s">
        <v>187</v>
      </c>
      <c r="G25" s="4" t="s">
        <v>195</v>
      </c>
      <c r="H25" s="4" t="s">
        <v>203</v>
      </c>
      <c r="I25" s="4" t="s">
        <v>211</v>
      </c>
      <c r="J25" s="3" t="s">
        <v>409</v>
      </c>
      <c r="K25" s="4" t="s">
        <v>412</v>
      </c>
    </row>
    <row r="26" spans="1:11" ht="42.6" customHeight="1" x14ac:dyDescent="0.3">
      <c r="A26" s="15" t="s">
        <v>1723</v>
      </c>
      <c r="B26" s="3" t="str">
        <f t="shared" si="2"/>
        <v>Geographie Erdkunde Land Hauptstadt Brasilien Brasília Südamerika</v>
      </c>
      <c r="C26" s="4" t="str">
        <f t="shared" si="0"/>
        <v>025 Brasilien</v>
      </c>
      <c r="D26" s="4" t="str">
        <f t="shared" si="1"/>
        <v>Brasilien: Wie heißt die Hauptstadt?</v>
      </c>
      <c r="E26" s="4" t="s">
        <v>194</v>
      </c>
      <c r="F26" s="4" t="s">
        <v>195</v>
      </c>
      <c r="G26" s="4" t="s">
        <v>203</v>
      </c>
      <c r="H26" s="4" t="s">
        <v>211</v>
      </c>
      <c r="I26" s="4" t="s">
        <v>219</v>
      </c>
      <c r="J26" s="3" t="s">
        <v>409</v>
      </c>
      <c r="K26" s="4" t="s">
        <v>416</v>
      </c>
    </row>
    <row r="27" spans="1:11" ht="42.6" customHeight="1" x14ac:dyDescent="0.3">
      <c r="A27" s="15" t="s">
        <v>1724</v>
      </c>
      <c r="B27" s="3" t="str">
        <f t="shared" si="2"/>
        <v>Geographie Erdkunde Land Hauptstadt Brunei Bandar Seri Begawan Asien</v>
      </c>
      <c r="C27" s="4" t="str">
        <f t="shared" si="0"/>
        <v>026 Brunei</v>
      </c>
      <c r="D27" s="4" t="str">
        <f t="shared" si="1"/>
        <v>Brunei: Wie heißt die Hauptstadt?</v>
      </c>
      <c r="E27" s="4" t="s">
        <v>202</v>
      </c>
      <c r="F27" s="4" t="s">
        <v>203</v>
      </c>
      <c r="G27" s="4" t="s">
        <v>211</v>
      </c>
      <c r="H27" s="4" t="s">
        <v>219</v>
      </c>
      <c r="I27" s="4" t="s">
        <v>227</v>
      </c>
      <c r="J27" s="3" t="s">
        <v>409</v>
      </c>
      <c r="K27" s="4" t="s">
        <v>413</v>
      </c>
    </row>
    <row r="28" spans="1:11" ht="42.6" customHeight="1" x14ac:dyDescent="0.3">
      <c r="A28" s="15" t="s">
        <v>1725</v>
      </c>
      <c r="B28" s="3" t="str">
        <f t="shared" si="2"/>
        <v>Geographie Erdkunde Land Hauptstadt Bulgarien Sofia Europa</v>
      </c>
      <c r="C28" s="4" t="str">
        <f t="shared" si="0"/>
        <v>027 Bulgarien</v>
      </c>
      <c r="D28" s="4" t="str">
        <f t="shared" si="1"/>
        <v>Bulgarien: Wie heißt die Hauptstadt?</v>
      </c>
      <c r="E28" s="4" t="s">
        <v>210</v>
      </c>
      <c r="F28" s="4" t="s">
        <v>211</v>
      </c>
      <c r="G28" s="4" t="s">
        <v>219</v>
      </c>
      <c r="H28" s="4" t="s">
        <v>227</v>
      </c>
      <c r="I28" s="4" t="s">
        <v>235</v>
      </c>
      <c r="J28" s="3" t="s">
        <v>409</v>
      </c>
      <c r="K28" s="4" t="s">
        <v>414</v>
      </c>
    </row>
    <row r="29" spans="1:11" ht="42.6" customHeight="1" x14ac:dyDescent="0.3">
      <c r="A29" s="15" t="s">
        <v>1726</v>
      </c>
      <c r="B29" s="3" t="str">
        <f t="shared" si="2"/>
        <v>Geographie Erdkunde Land Hauptstadt Burkina Faso Ouagadougou Afrika</v>
      </c>
      <c r="C29" s="4" t="str">
        <f t="shared" si="0"/>
        <v>028 Burkina Faso</v>
      </c>
      <c r="D29" s="4" t="str">
        <f t="shared" si="1"/>
        <v>Burkina Faso: Wie heißt die Hauptstadt?</v>
      </c>
      <c r="E29" s="4" t="s">
        <v>218</v>
      </c>
      <c r="F29" s="4" t="s">
        <v>219</v>
      </c>
      <c r="G29" s="4" t="s">
        <v>227</v>
      </c>
      <c r="H29" s="4" t="s">
        <v>235</v>
      </c>
      <c r="I29" s="4" t="s">
        <v>243</v>
      </c>
      <c r="J29" s="3" t="s">
        <v>409</v>
      </c>
      <c r="K29" s="4" t="s">
        <v>412</v>
      </c>
    </row>
    <row r="30" spans="1:11" ht="42.6" customHeight="1" x14ac:dyDescent="0.3">
      <c r="A30" s="15" t="s">
        <v>1727</v>
      </c>
      <c r="B30" s="3" t="str">
        <f t="shared" si="2"/>
        <v>Geographie Erdkunde Land Hauptstadt Burundi Bujumbura Afrika</v>
      </c>
      <c r="C30" s="4" t="str">
        <f t="shared" si="0"/>
        <v>029 Burundi</v>
      </c>
      <c r="D30" s="4" t="str">
        <f t="shared" si="1"/>
        <v>Burundi: Wie heißt die Hauptstadt?</v>
      </c>
      <c r="E30" s="4" t="s">
        <v>226</v>
      </c>
      <c r="F30" s="4" t="s">
        <v>227</v>
      </c>
      <c r="G30" s="4" t="s">
        <v>235</v>
      </c>
      <c r="H30" s="4" t="s">
        <v>243</v>
      </c>
      <c r="I30" s="4" t="s">
        <v>251</v>
      </c>
      <c r="J30" s="3" t="s">
        <v>409</v>
      </c>
      <c r="K30" s="4" t="s">
        <v>412</v>
      </c>
    </row>
    <row r="31" spans="1:11" ht="42.6" customHeight="1" x14ac:dyDescent="0.3">
      <c r="A31" s="15" t="s">
        <v>1728</v>
      </c>
      <c r="B31" s="3" t="str">
        <f t="shared" si="2"/>
        <v>Geographie Erdkunde Land Hauptstadt Chile Santiago de Chile Südamerika</v>
      </c>
      <c r="C31" s="4" t="str">
        <f t="shared" si="0"/>
        <v>030 Chile</v>
      </c>
      <c r="D31" s="4" t="str">
        <f t="shared" si="1"/>
        <v>Chile: Wie heißt die Hauptstadt?</v>
      </c>
      <c r="E31" s="4" t="s">
        <v>234</v>
      </c>
      <c r="F31" s="4" t="s">
        <v>235</v>
      </c>
      <c r="G31" s="4" t="s">
        <v>243</v>
      </c>
      <c r="H31" s="4" t="s">
        <v>251</v>
      </c>
      <c r="I31" s="4" t="s">
        <v>259</v>
      </c>
      <c r="J31" s="3" t="s">
        <v>409</v>
      </c>
      <c r="K31" s="4" t="s">
        <v>416</v>
      </c>
    </row>
    <row r="32" spans="1:11" ht="42.6" customHeight="1" x14ac:dyDescent="0.3">
      <c r="A32" s="15" t="s">
        <v>1729</v>
      </c>
      <c r="B32" s="3" t="str">
        <f t="shared" si="2"/>
        <v>Geographie Erdkunde Land Hauptstadt China, Republik/Taiwan Taipeh Asien</v>
      </c>
      <c r="C32" s="4" t="str">
        <f t="shared" si="0"/>
        <v>031 China, Republik/Taiwan</v>
      </c>
      <c r="D32" s="4" t="str">
        <f t="shared" si="1"/>
        <v>China, Republik/Taiwan: Wie heißt die Hauptstadt?</v>
      </c>
      <c r="E32" s="4" t="s">
        <v>242</v>
      </c>
      <c r="F32" s="4" t="s">
        <v>243</v>
      </c>
      <c r="G32" s="4" t="s">
        <v>251</v>
      </c>
      <c r="H32" s="4" t="s">
        <v>259</v>
      </c>
      <c r="I32" s="4" t="s">
        <v>267</v>
      </c>
      <c r="J32" s="3" t="s">
        <v>409</v>
      </c>
      <c r="K32" s="4" t="s">
        <v>413</v>
      </c>
    </row>
    <row r="33" spans="1:11" ht="42.6" customHeight="1" x14ac:dyDescent="0.3">
      <c r="A33" s="15" t="s">
        <v>1730</v>
      </c>
      <c r="B33" s="3" t="str">
        <f t="shared" si="2"/>
        <v>Geographie Erdkunde Land Hauptstadt China, Volksrepublik Peking Asien</v>
      </c>
      <c r="C33" s="4" t="str">
        <f t="shared" si="0"/>
        <v>032 China, Volksrepublik</v>
      </c>
      <c r="D33" s="4" t="str">
        <f t="shared" si="1"/>
        <v>China, Volksrepublik: Wie heißt die Hauptstadt?</v>
      </c>
      <c r="E33" s="4" t="s">
        <v>250</v>
      </c>
      <c r="F33" s="4" t="s">
        <v>251</v>
      </c>
      <c r="G33" s="4" t="s">
        <v>259</v>
      </c>
      <c r="H33" s="4" t="s">
        <v>267</v>
      </c>
      <c r="I33" s="4" t="s">
        <v>275</v>
      </c>
      <c r="J33" s="3" t="s">
        <v>409</v>
      </c>
      <c r="K33" s="4" t="s">
        <v>413</v>
      </c>
    </row>
    <row r="34" spans="1:11" ht="42.6" customHeight="1" x14ac:dyDescent="0.3">
      <c r="A34" s="15" t="s">
        <v>1731</v>
      </c>
      <c r="B34" s="3" t="str">
        <f t="shared" si="2"/>
        <v>Geographie Erdkunde Land Hauptstadt Cookinseln Avarua Ozeanien</v>
      </c>
      <c r="C34" s="4" t="str">
        <f t="shared" si="0"/>
        <v>033 Cookinseln</v>
      </c>
      <c r="D34" s="4" t="str">
        <f t="shared" si="1"/>
        <v>Cookinseln: Wie heißt die Hauptstadt?</v>
      </c>
      <c r="E34" s="4" t="s">
        <v>258</v>
      </c>
      <c r="F34" s="4" t="s">
        <v>259</v>
      </c>
      <c r="G34" s="4" t="s">
        <v>267</v>
      </c>
      <c r="H34" s="4" t="s">
        <v>275</v>
      </c>
      <c r="I34" s="4" t="s">
        <v>283</v>
      </c>
      <c r="J34" s="3" t="s">
        <v>409</v>
      </c>
      <c r="K34" s="4" t="s">
        <v>417</v>
      </c>
    </row>
    <row r="35" spans="1:11" ht="42.6" customHeight="1" x14ac:dyDescent="0.3">
      <c r="A35" s="15" t="s">
        <v>1732</v>
      </c>
      <c r="B35" s="3" t="str">
        <f t="shared" si="2"/>
        <v>Geographie Erdkunde Land Hauptstadt Costa Rica San José Nordamerika</v>
      </c>
      <c r="C35" s="4" t="str">
        <f t="shared" si="0"/>
        <v>034 Costa Rica</v>
      </c>
      <c r="D35" s="4" t="str">
        <f t="shared" si="1"/>
        <v>Costa Rica: Wie heißt die Hauptstadt?</v>
      </c>
      <c r="E35" s="4" t="s">
        <v>266</v>
      </c>
      <c r="F35" s="4" t="s">
        <v>267</v>
      </c>
      <c r="G35" s="4" t="s">
        <v>275</v>
      </c>
      <c r="H35" s="4" t="s">
        <v>283</v>
      </c>
      <c r="I35" s="4" t="s">
        <v>291</v>
      </c>
      <c r="J35" s="3" t="s">
        <v>409</v>
      </c>
      <c r="K35" s="4" t="s">
        <v>415</v>
      </c>
    </row>
    <row r="36" spans="1:11" ht="42.6" customHeight="1" x14ac:dyDescent="0.3">
      <c r="A36" s="15" t="s">
        <v>1733</v>
      </c>
      <c r="B36" s="3" t="str">
        <f t="shared" si="2"/>
        <v>Geographie Erdkunde Land Hauptstadt Dänemark Kopenhagen Europa</v>
      </c>
      <c r="C36" s="4" t="str">
        <f t="shared" si="0"/>
        <v>035 Dänemark</v>
      </c>
      <c r="D36" s="4" t="str">
        <f t="shared" si="1"/>
        <v>Dänemark: Wie heißt die Hauptstadt?</v>
      </c>
      <c r="E36" s="4" t="s">
        <v>274</v>
      </c>
      <c r="F36" s="4" t="s">
        <v>275</v>
      </c>
      <c r="G36" s="4" t="s">
        <v>283</v>
      </c>
      <c r="H36" s="4" t="s">
        <v>291</v>
      </c>
      <c r="I36" s="4" t="s">
        <v>299</v>
      </c>
      <c r="J36" s="3" t="s">
        <v>409</v>
      </c>
      <c r="K36" s="4" t="s">
        <v>414</v>
      </c>
    </row>
    <row r="37" spans="1:11" ht="42.6" customHeight="1" x14ac:dyDescent="0.3">
      <c r="A37" s="15" t="s">
        <v>1734</v>
      </c>
      <c r="B37" s="3" t="str">
        <f t="shared" si="2"/>
        <v>Geographie Erdkunde Land Hauptstadt Deutschland Berlin Europa</v>
      </c>
      <c r="C37" s="4" t="str">
        <f t="shared" si="0"/>
        <v>036 Deutschland</v>
      </c>
      <c r="D37" s="4" t="str">
        <f t="shared" si="1"/>
        <v>Deutschland: Wie heißt die Hauptstadt?</v>
      </c>
      <c r="E37" s="4" t="s">
        <v>282</v>
      </c>
      <c r="F37" s="4" t="s">
        <v>283</v>
      </c>
      <c r="G37" s="4" t="s">
        <v>291</v>
      </c>
      <c r="H37" s="4" t="s">
        <v>299</v>
      </c>
      <c r="I37" s="4" t="s">
        <v>306</v>
      </c>
      <c r="J37" s="3" t="s">
        <v>409</v>
      </c>
      <c r="K37" s="4" t="s">
        <v>414</v>
      </c>
    </row>
    <row r="38" spans="1:11" ht="42.6" customHeight="1" x14ac:dyDescent="0.3">
      <c r="A38" s="15" t="s">
        <v>1735</v>
      </c>
      <c r="B38" s="3" t="str">
        <f t="shared" si="2"/>
        <v>Geographie Erdkunde Land Hauptstadt Dominica Roseau Südamerika</v>
      </c>
      <c r="C38" s="4" t="str">
        <f t="shared" si="0"/>
        <v>037 Dominica</v>
      </c>
      <c r="D38" s="4" t="str">
        <f t="shared" si="1"/>
        <v>Dominica: Wie heißt die Hauptstadt?</v>
      </c>
      <c r="E38" s="4" t="s">
        <v>290</v>
      </c>
      <c r="F38" s="4" t="s">
        <v>291</v>
      </c>
      <c r="G38" s="4" t="s">
        <v>299</v>
      </c>
      <c r="H38" s="4" t="s">
        <v>306</v>
      </c>
      <c r="I38" s="4" t="s">
        <v>314</v>
      </c>
      <c r="J38" s="3" t="s">
        <v>409</v>
      </c>
      <c r="K38" s="4" t="s">
        <v>416</v>
      </c>
    </row>
    <row r="39" spans="1:11" ht="42.6" customHeight="1" x14ac:dyDescent="0.3">
      <c r="A39" s="15" t="s">
        <v>1736</v>
      </c>
      <c r="B39" s="3" t="str">
        <f t="shared" si="2"/>
        <v>Geographie Erdkunde Land Hauptstadt Dominikanische Republik Santo Domingo Nordamerika</v>
      </c>
      <c r="C39" s="4" t="str">
        <f t="shared" si="0"/>
        <v>038 Dominikanische Republik</v>
      </c>
      <c r="D39" s="4" t="str">
        <f t="shared" si="1"/>
        <v>Dominikanische Republik: Wie heißt die Hauptstadt?</v>
      </c>
      <c r="E39" s="4" t="s">
        <v>298</v>
      </c>
      <c r="F39" s="4" t="s">
        <v>299</v>
      </c>
      <c r="G39" s="4" t="s">
        <v>306</v>
      </c>
      <c r="H39" s="4" t="s">
        <v>314</v>
      </c>
      <c r="I39" s="4" t="s">
        <v>329</v>
      </c>
      <c r="J39" s="3" t="s">
        <v>409</v>
      </c>
      <c r="K39" s="4" t="s">
        <v>415</v>
      </c>
    </row>
    <row r="40" spans="1:11" ht="42.6" customHeight="1" x14ac:dyDescent="0.3">
      <c r="A40" s="15" t="s">
        <v>1737</v>
      </c>
      <c r="B40" s="3" t="str">
        <f t="shared" si="2"/>
        <v>Geographie Erdkunde Land Hauptstadt Dschibuti Dschibuti Afrika</v>
      </c>
      <c r="C40" s="4" t="str">
        <f t="shared" si="0"/>
        <v>039 Dschibuti</v>
      </c>
      <c r="D40" s="4" t="str">
        <f t="shared" si="1"/>
        <v>Dschibuti: Wie heißt die Hauptstadt?</v>
      </c>
      <c r="E40" s="4" t="s">
        <v>306</v>
      </c>
      <c r="F40" s="4" t="s">
        <v>306</v>
      </c>
      <c r="G40" s="4" t="s">
        <v>314</v>
      </c>
      <c r="H40" s="4" t="s">
        <v>329</v>
      </c>
      <c r="I40" s="4" t="s">
        <v>322</v>
      </c>
      <c r="J40" s="3" t="s">
        <v>409</v>
      </c>
      <c r="K40" s="4" t="s">
        <v>412</v>
      </c>
    </row>
    <row r="41" spans="1:11" ht="42.6" customHeight="1" x14ac:dyDescent="0.3">
      <c r="A41" s="15" t="s">
        <v>1738</v>
      </c>
      <c r="B41" s="3" t="str">
        <f t="shared" si="2"/>
        <v>Geographie Erdkunde Land Hauptstadt Ecuador Quito Südamerika</v>
      </c>
      <c r="C41" s="4" t="str">
        <f t="shared" si="0"/>
        <v>040 Ecuador</v>
      </c>
      <c r="D41" s="4" t="str">
        <f t="shared" si="1"/>
        <v>Ecuador: Wie heißt die Hauptstadt?</v>
      </c>
      <c r="E41" s="4" t="s">
        <v>313</v>
      </c>
      <c r="F41" s="4" t="s">
        <v>314</v>
      </c>
      <c r="G41" s="4" t="s">
        <v>329</v>
      </c>
      <c r="H41" s="4" t="s">
        <v>322</v>
      </c>
      <c r="I41" s="4" t="s">
        <v>337</v>
      </c>
      <c r="J41" s="3" t="s">
        <v>409</v>
      </c>
      <c r="K41" s="4" t="s">
        <v>416</v>
      </c>
    </row>
    <row r="42" spans="1:11" ht="42.6" customHeight="1" x14ac:dyDescent="0.3">
      <c r="A42" s="15" t="s">
        <v>1739</v>
      </c>
      <c r="B42" s="3" t="str">
        <f t="shared" si="2"/>
        <v>Geographie Erdkunde Land Hauptstadt El Salvador San Salvador Nordamerika</v>
      </c>
      <c r="C42" s="4" t="str">
        <f t="shared" si="0"/>
        <v>041 El Salvador</v>
      </c>
      <c r="D42" s="4" t="str">
        <f t="shared" si="1"/>
        <v>El Salvador: Wie heißt die Hauptstadt?</v>
      </c>
      <c r="E42" s="4" t="s">
        <v>328</v>
      </c>
      <c r="F42" s="4" t="s">
        <v>329</v>
      </c>
      <c r="G42" s="4" t="s">
        <v>322</v>
      </c>
      <c r="H42" s="4" t="s">
        <v>337</v>
      </c>
      <c r="I42" s="4" t="s">
        <v>345</v>
      </c>
      <c r="J42" s="3" t="s">
        <v>409</v>
      </c>
      <c r="K42" s="4" t="s">
        <v>415</v>
      </c>
    </row>
    <row r="43" spans="1:11" ht="42.6" customHeight="1" x14ac:dyDescent="0.3">
      <c r="A43" s="15" t="s">
        <v>1740</v>
      </c>
      <c r="B43" s="3" t="str">
        <f t="shared" si="2"/>
        <v>Geographie Erdkunde Land Hauptstadt Elfenbeinküste (Côte d'Ivoire) (Regierungssitz) Abidjan Afrika</v>
      </c>
      <c r="C43" s="4" t="str">
        <f t="shared" si="0"/>
        <v>042 Elfenbeinküste (Côte d'Ivoire) (Regierungssitz)</v>
      </c>
      <c r="D43" s="4" t="str">
        <f t="shared" si="1"/>
        <v>Elfenbeinküste (Côte d'Ivoire) (Regierungssitz): Wie heißt die Hauptstadt?</v>
      </c>
      <c r="E43" s="4" t="s">
        <v>321</v>
      </c>
      <c r="F43" s="4" t="s">
        <v>322</v>
      </c>
      <c r="G43" s="4" t="s">
        <v>337</v>
      </c>
      <c r="H43" s="4" t="s">
        <v>345</v>
      </c>
      <c r="I43" s="4" t="s">
        <v>353</v>
      </c>
      <c r="J43" s="3" t="s">
        <v>409</v>
      </c>
      <c r="K43" s="4" t="s">
        <v>412</v>
      </c>
    </row>
    <row r="44" spans="1:11" ht="42.6" customHeight="1" x14ac:dyDescent="0.3">
      <c r="A44" s="15" t="s">
        <v>1741</v>
      </c>
      <c r="B44" s="3" t="str">
        <f t="shared" si="2"/>
        <v>Geographie Erdkunde Land Hauptstadt Eritrea Asmara Afrika</v>
      </c>
      <c r="C44" s="4" t="str">
        <f t="shared" si="0"/>
        <v>043 Eritrea</v>
      </c>
      <c r="D44" s="4" t="str">
        <f t="shared" si="1"/>
        <v>Eritrea: Wie heißt die Hauptstadt?</v>
      </c>
      <c r="E44" s="4" t="s">
        <v>336</v>
      </c>
      <c r="F44" s="4" t="s">
        <v>337</v>
      </c>
      <c r="G44" s="4" t="s">
        <v>345</v>
      </c>
      <c r="H44" s="4" t="s">
        <v>353</v>
      </c>
      <c r="I44" s="4" t="s">
        <v>361</v>
      </c>
      <c r="J44" s="3" t="s">
        <v>409</v>
      </c>
      <c r="K44" s="4" t="s">
        <v>412</v>
      </c>
    </row>
    <row r="45" spans="1:11" ht="42.6" customHeight="1" x14ac:dyDescent="0.3">
      <c r="A45" s="15" t="s">
        <v>1742</v>
      </c>
      <c r="B45" s="3" t="str">
        <f t="shared" si="2"/>
        <v>Geographie Erdkunde Land Hauptstadt Estland Tallinn (Reval) Europa</v>
      </c>
      <c r="C45" s="4" t="str">
        <f t="shared" si="0"/>
        <v>044 Estland</v>
      </c>
      <c r="D45" s="4" t="str">
        <f t="shared" si="1"/>
        <v>Estland: Wie heißt die Hauptstadt?</v>
      </c>
      <c r="E45" s="4" t="s">
        <v>344</v>
      </c>
      <c r="F45" s="4" t="s">
        <v>345</v>
      </c>
      <c r="G45" s="4" t="s">
        <v>353</v>
      </c>
      <c r="H45" s="4" t="s">
        <v>361</v>
      </c>
      <c r="I45" s="4" t="s">
        <v>369</v>
      </c>
      <c r="J45" s="3" t="s">
        <v>409</v>
      </c>
      <c r="K45" s="4" t="s">
        <v>414</v>
      </c>
    </row>
    <row r="46" spans="1:11" ht="42.6" customHeight="1" x14ac:dyDescent="0.3">
      <c r="A46" s="15" t="s">
        <v>1743</v>
      </c>
      <c r="B46" s="3" t="str">
        <f t="shared" si="2"/>
        <v>Geographie Erdkunde Land Hauptstadt Fidschi Suva Ozeanien</v>
      </c>
      <c r="C46" s="4" t="str">
        <f t="shared" si="0"/>
        <v>045 Fidschi</v>
      </c>
      <c r="D46" s="4" t="str">
        <f t="shared" si="1"/>
        <v>Fidschi: Wie heißt die Hauptstadt?</v>
      </c>
      <c r="E46" s="4" t="s">
        <v>352</v>
      </c>
      <c r="F46" s="4" t="s">
        <v>353</v>
      </c>
      <c r="G46" s="4" t="s">
        <v>361</v>
      </c>
      <c r="H46" s="4" t="s">
        <v>369</v>
      </c>
      <c r="I46" s="4" t="s">
        <v>376</v>
      </c>
      <c r="J46" s="3" t="s">
        <v>409</v>
      </c>
      <c r="K46" s="4" t="s">
        <v>417</v>
      </c>
    </row>
    <row r="47" spans="1:11" ht="42.6" customHeight="1" x14ac:dyDescent="0.3">
      <c r="A47" s="15" t="s">
        <v>1744</v>
      </c>
      <c r="B47" s="3" t="str">
        <f t="shared" si="2"/>
        <v>Geographie Erdkunde Land Hauptstadt Finnland Helsinki Europa</v>
      </c>
      <c r="C47" s="4" t="str">
        <f t="shared" si="0"/>
        <v>046 Finnland</v>
      </c>
      <c r="D47" s="4" t="str">
        <f t="shared" si="1"/>
        <v>Finnland: Wie heißt die Hauptstadt?</v>
      </c>
      <c r="E47" s="4" t="s">
        <v>360</v>
      </c>
      <c r="F47" s="4" t="s">
        <v>361</v>
      </c>
      <c r="G47" s="4" t="s">
        <v>369</v>
      </c>
      <c r="H47" s="4" t="s">
        <v>376</v>
      </c>
      <c r="I47" s="4" t="s">
        <v>384</v>
      </c>
      <c r="J47" s="3" t="s">
        <v>409</v>
      </c>
      <c r="K47" s="4" t="s">
        <v>414</v>
      </c>
    </row>
    <row r="48" spans="1:11" ht="42.6" customHeight="1" x14ac:dyDescent="0.3">
      <c r="A48" s="15" t="s">
        <v>1745</v>
      </c>
      <c r="B48" s="3" t="str">
        <f t="shared" si="2"/>
        <v>Geographie Erdkunde Land Hauptstadt Frankreich Paris Europa</v>
      </c>
      <c r="C48" s="4" t="str">
        <f t="shared" si="0"/>
        <v>047 Frankreich</v>
      </c>
      <c r="D48" s="4" t="str">
        <f t="shared" si="1"/>
        <v>Frankreich: Wie heißt die Hauptstadt?</v>
      </c>
      <c r="E48" s="4" t="s">
        <v>368</v>
      </c>
      <c r="F48" s="4" t="s">
        <v>369</v>
      </c>
      <c r="G48" s="4" t="s">
        <v>376</v>
      </c>
      <c r="H48" s="4" t="s">
        <v>384</v>
      </c>
      <c r="I48" s="4" t="s">
        <v>391</v>
      </c>
      <c r="J48" s="3" t="s">
        <v>409</v>
      </c>
      <c r="K48" s="4" t="s">
        <v>414</v>
      </c>
    </row>
    <row r="49" spans="1:11" ht="42.6" customHeight="1" x14ac:dyDescent="0.3">
      <c r="A49" s="15" t="s">
        <v>1746</v>
      </c>
      <c r="B49" s="3" t="str">
        <f t="shared" si="2"/>
        <v>Geographie Erdkunde Land Hauptstadt Gabun Libreville Afrika</v>
      </c>
      <c r="C49" s="4" t="str">
        <f t="shared" si="0"/>
        <v>048 Gabun</v>
      </c>
      <c r="D49" s="4" t="str">
        <f t="shared" si="1"/>
        <v>Gabun: Wie heißt die Hauptstadt?</v>
      </c>
      <c r="E49" s="4" t="s">
        <v>375</v>
      </c>
      <c r="F49" s="4" t="s">
        <v>376</v>
      </c>
      <c r="G49" s="4" t="s">
        <v>384</v>
      </c>
      <c r="H49" s="4" t="s">
        <v>391</v>
      </c>
      <c r="I49" s="4" t="s">
        <v>399</v>
      </c>
      <c r="J49" s="3" t="s">
        <v>409</v>
      </c>
      <c r="K49" s="4" t="s">
        <v>412</v>
      </c>
    </row>
    <row r="50" spans="1:11" ht="42.6" customHeight="1" x14ac:dyDescent="0.3">
      <c r="A50" s="15" t="s">
        <v>1747</v>
      </c>
      <c r="B50" s="3" t="str">
        <f t="shared" si="2"/>
        <v>Geographie Erdkunde Land Hauptstadt Gambia Banjul Afrika</v>
      </c>
      <c r="C50" s="4" t="str">
        <f t="shared" si="0"/>
        <v>049 Gambia</v>
      </c>
      <c r="D50" s="4" t="str">
        <f t="shared" si="1"/>
        <v>Gambia: Wie heißt die Hauptstadt?</v>
      </c>
      <c r="E50" s="4" t="s">
        <v>383</v>
      </c>
      <c r="F50" s="4" t="s">
        <v>384</v>
      </c>
      <c r="G50" s="4" t="s">
        <v>391</v>
      </c>
      <c r="H50" s="4" t="s">
        <v>399</v>
      </c>
      <c r="I50" s="4" t="s">
        <v>9</v>
      </c>
      <c r="J50" s="3" t="s">
        <v>409</v>
      </c>
      <c r="K50" s="4" t="s">
        <v>412</v>
      </c>
    </row>
    <row r="51" spans="1:11" ht="42.6" customHeight="1" x14ac:dyDescent="0.3">
      <c r="A51" s="15" t="s">
        <v>1748</v>
      </c>
      <c r="B51" s="3" t="str">
        <f t="shared" si="2"/>
        <v>Geographie Erdkunde Land Hauptstadt Georgien Tiflis Asien</v>
      </c>
      <c r="C51" s="4" t="str">
        <f t="shared" si="0"/>
        <v>050 Georgien</v>
      </c>
      <c r="D51" s="4" t="str">
        <f t="shared" si="1"/>
        <v>Georgien: Wie heißt die Hauptstadt?</v>
      </c>
      <c r="E51" s="4" t="s">
        <v>390</v>
      </c>
      <c r="F51" s="4" t="s">
        <v>391</v>
      </c>
      <c r="G51" s="4" t="s">
        <v>399</v>
      </c>
      <c r="H51" s="4" t="s">
        <v>9</v>
      </c>
      <c r="I51" s="4" t="s">
        <v>17</v>
      </c>
      <c r="J51" s="3" t="s">
        <v>409</v>
      </c>
      <c r="K51" s="4" t="s">
        <v>413</v>
      </c>
    </row>
    <row r="52" spans="1:11" ht="42.6" customHeight="1" x14ac:dyDescent="0.3">
      <c r="A52" s="15" t="s">
        <v>1749</v>
      </c>
      <c r="B52" s="3" t="str">
        <f t="shared" si="2"/>
        <v>Geographie Erdkunde Land Hauptstadt Ghana Accra Afrika</v>
      </c>
      <c r="C52" s="4" t="str">
        <f t="shared" si="0"/>
        <v>051 Ghana</v>
      </c>
      <c r="D52" s="4" t="str">
        <f t="shared" si="1"/>
        <v>Ghana: Wie heißt die Hauptstadt?</v>
      </c>
      <c r="E52" s="4" t="s">
        <v>398</v>
      </c>
      <c r="F52" s="4" t="s">
        <v>399</v>
      </c>
      <c r="G52" s="4" t="s">
        <v>9</v>
      </c>
      <c r="H52" s="4" t="s">
        <v>17</v>
      </c>
      <c r="I52" s="4" t="s">
        <v>25</v>
      </c>
      <c r="J52" s="3" t="s">
        <v>409</v>
      </c>
      <c r="K52" s="4" t="s">
        <v>412</v>
      </c>
    </row>
    <row r="53" spans="1:11" ht="42.6" customHeight="1" x14ac:dyDescent="0.3">
      <c r="A53" s="15" t="s">
        <v>1750</v>
      </c>
      <c r="B53" s="3" t="str">
        <f t="shared" si="2"/>
        <v>Geographie Erdkunde Land Hauptstadt Grenada St. George’s Nordamerika</v>
      </c>
      <c r="C53" s="4" t="str">
        <f t="shared" si="0"/>
        <v>052 Grenada</v>
      </c>
      <c r="D53" s="4" t="str">
        <f t="shared" si="1"/>
        <v>Grenada: Wie heißt die Hauptstadt?</v>
      </c>
      <c r="E53" s="4" t="s">
        <v>8</v>
      </c>
      <c r="F53" s="4" t="s">
        <v>9</v>
      </c>
      <c r="G53" s="4" t="s">
        <v>17</v>
      </c>
      <c r="H53" s="4" t="s">
        <v>25</v>
      </c>
      <c r="I53" s="4" t="s">
        <v>33</v>
      </c>
      <c r="J53" s="3" t="s">
        <v>409</v>
      </c>
      <c r="K53" s="4" t="s">
        <v>415</v>
      </c>
    </row>
    <row r="54" spans="1:11" ht="42.6" customHeight="1" x14ac:dyDescent="0.3">
      <c r="A54" s="15" t="s">
        <v>1751</v>
      </c>
      <c r="B54" s="3" t="str">
        <f t="shared" si="2"/>
        <v>Geographie Erdkunde Land Hauptstadt Griechenland Athen Europa</v>
      </c>
      <c r="C54" s="4" t="str">
        <f t="shared" si="0"/>
        <v>053 Griechenland</v>
      </c>
      <c r="D54" s="4" t="str">
        <f t="shared" si="1"/>
        <v>Griechenland: Wie heißt die Hauptstadt?</v>
      </c>
      <c r="E54" s="4" t="s">
        <v>16</v>
      </c>
      <c r="F54" s="4" t="s">
        <v>17</v>
      </c>
      <c r="G54" s="4" t="s">
        <v>25</v>
      </c>
      <c r="H54" s="4" t="s">
        <v>33</v>
      </c>
      <c r="I54" s="4" t="s">
        <v>41</v>
      </c>
      <c r="J54" s="3" t="s">
        <v>409</v>
      </c>
      <c r="K54" s="4" t="s">
        <v>414</v>
      </c>
    </row>
    <row r="55" spans="1:11" ht="42.6" customHeight="1" x14ac:dyDescent="0.3">
      <c r="A55" s="15" t="s">
        <v>1752</v>
      </c>
      <c r="B55" s="3" t="str">
        <f t="shared" si="2"/>
        <v>Geographie Erdkunde Land Hauptstadt Guatemala Guatemala-Stadt Nordamerika</v>
      </c>
      <c r="C55" s="4" t="str">
        <f t="shared" si="0"/>
        <v>054 Guatemala</v>
      </c>
      <c r="D55" s="4" t="str">
        <f t="shared" si="1"/>
        <v>Guatemala: Wie heißt die Hauptstadt?</v>
      </c>
      <c r="E55" s="4" t="s">
        <v>24</v>
      </c>
      <c r="F55" s="4" t="s">
        <v>25</v>
      </c>
      <c r="G55" s="4" t="s">
        <v>33</v>
      </c>
      <c r="H55" s="4" t="s">
        <v>41</v>
      </c>
      <c r="I55" s="4" t="s">
        <v>49</v>
      </c>
      <c r="J55" s="3" t="s">
        <v>409</v>
      </c>
      <c r="K55" s="4" t="s">
        <v>415</v>
      </c>
    </row>
    <row r="56" spans="1:11" ht="42.6" customHeight="1" x14ac:dyDescent="0.3">
      <c r="A56" s="15" t="s">
        <v>1753</v>
      </c>
      <c r="B56" s="3" t="str">
        <f t="shared" si="2"/>
        <v>Geographie Erdkunde Land Hauptstadt Guinea Conakry Afrika</v>
      </c>
      <c r="C56" s="4" t="str">
        <f t="shared" si="0"/>
        <v>055 Guinea</v>
      </c>
      <c r="D56" s="4" t="str">
        <f t="shared" si="1"/>
        <v>Guinea: Wie heißt die Hauptstadt?</v>
      </c>
      <c r="E56" s="4" t="s">
        <v>32</v>
      </c>
      <c r="F56" s="4" t="s">
        <v>33</v>
      </c>
      <c r="G56" s="4" t="s">
        <v>41</v>
      </c>
      <c r="H56" s="4" t="s">
        <v>49</v>
      </c>
      <c r="I56" s="4" t="s">
        <v>56</v>
      </c>
      <c r="J56" s="3" t="s">
        <v>409</v>
      </c>
      <c r="K56" s="4" t="s">
        <v>412</v>
      </c>
    </row>
    <row r="57" spans="1:11" ht="42.6" customHeight="1" x14ac:dyDescent="0.3">
      <c r="A57" s="15" t="s">
        <v>1754</v>
      </c>
      <c r="B57" s="3" t="str">
        <f t="shared" si="2"/>
        <v>Geographie Erdkunde Land Hauptstadt Guinea-Bissau Bissau Afrika</v>
      </c>
      <c r="C57" s="4" t="str">
        <f t="shared" si="0"/>
        <v>056 Guinea-Bissau</v>
      </c>
      <c r="D57" s="4" t="str">
        <f t="shared" si="1"/>
        <v>Guinea-Bissau: Wie heißt die Hauptstadt?</v>
      </c>
      <c r="E57" s="4" t="s">
        <v>40</v>
      </c>
      <c r="F57" s="4" t="s">
        <v>41</v>
      </c>
      <c r="G57" s="4" t="s">
        <v>49</v>
      </c>
      <c r="H57" s="4" t="s">
        <v>56</v>
      </c>
      <c r="I57" s="4" t="s">
        <v>64</v>
      </c>
      <c r="J57" s="3" t="s">
        <v>409</v>
      </c>
      <c r="K57" s="4" t="s">
        <v>412</v>
      </c>
    </row>
    <row r="58" spans="1:11" ht="42.6" customHeight="1" x14ac:dyDescent="0.3">
      <c r="A58" s="15" t="s">
        <v>1755</v>
      </c>
      <c r="B58" s="3" t="str">
        <f t="shared" si="2"/>
        <v>Geographie Erdkunde Land Hauptstadt Guyana Georgetown Südamerika</v>
      </c>
      <c r="C58" s="4" t="str">
        <f t="shared" si="0"/>
        <v>057 Guyana</v>
      </c>
      <c r="D58" s="4" t="str">
        <f t="shared" si="1"/>
        <v>Guyana: Wie heißt die Hauptstadt?</v>
      </c>
      <c r="E58" s="4" t="s">
        <v>48</v>
      </c>
      <c r="F58" s="4" t="s">
        <v>49</v>
      </c>
      <c r="G58" s="4" t="s">
        <v>56</v>
      </c>
      <c r="H58" s="4" t="s">
        <v>64</v>
      </c>
      <c r="I58" s="4" t="s">
        <v>72</v>
      </c>
      <c r="J58" s="3" t="s">
        <v>409</v>
      </c>
      <c r="K58" s="4" t="s">
        <v>416</v>
      </c>
    </row>
    <row r="59" spans="1:11" ht="42.6" customHeight="1" x14ac:dyDescent="0.3">
      <c r="A59" s="15" t="s">
        <v>1756</v>
      </c>
      <c r="B59" s="3" t="str">
        <f t="shared" si="2"/>
        <v>Geographie Erdkunde Land Hauptstadt Haiti Port-au-Prince Nordamerika</v>
      </c>
      <c r="C59" s="4" t="str">
        <f t="shared" si="0"/>
        <v>058 Haiti</v>
      </c>
      <c r="D59" s="4" t="str">
        <f t="shared" si="1"/>
        <v>Haiti: Wie heißt die Hauptstadt?</v>
      </c>
      <c r="E59" s="4" t="s">
        <v>55</v>
      </c>
      <c r="F59" s="4" t="s">
        <v>56</v>
      </c>
      <c r="G59" s="4" t="s">
        <v>64</v>
      </c>
      <c r="H59" s="4" t="s">
        <v>72</v>
      </c>
      <c r="I59" s="4" t="s">
        <v>80</v>
      </c>
      <c r="J59" s="3" t="s">
        <v>409</v>
      </c>
      <c r="K59" s="4" t="s">
        <v>415</v>
      </c>
    </row>
    <row r="60" spans="1:11" ht="42.6" customHeight="1" x14ac:dyDescent="0.3">
      <c r="A60" s="15" t="s">
        <v>1757</v>
      </c>
      <c r="B60" s="3" t="str">
        <f t="shared" si="2"/>
        <v>Geographie Erdkunde Land Hauptstadt Honduras Tegucigalpa Nordamerika</v>
      </c>
      <c r="C60" s="4" t="str">
        <f t="shared" si="0"/>
        <v>059 Honduras</v>
      </c>
      <c r="D60" s="4" t="str">
        <f t="shared" si="1"/>
        <v>Honduras: Wie heißt die Hauptstadt?</v>
      </c>
      <c r="E60" s="4" t="s">
        <v>63</v>
      </c>
      <c r="F60" s="4" t="s">
        <v>64</v>
      </c>
      <c r="G60" s="4" t="s">
        <v>72</v>
      </c>
      <c r="H60" s="4" t="s">
        <v>80</v>
      </c>
      <c r="I60" s="4" t="s">
        <v>88</v>
      </c>
      <c r="J60" s="3" t="s">
        <v>409</v>
      </c>
      <c r="K60" s="4" t="s">
        <v>415</v>
      </c>
    </row>
    <row r="61" spans="1:11" ht="42.6" customHeight="1" x14ac:dyDescent="0.3">
      <c r="A61" s="15" t="s">
        <v>1758</v>
      </c>
      <c r="B61" s="3" t="str">
        <f t="shared" si="2"/>
        <v>Geographie Erdkunde Land Hauptstadt Indien Neu-Delhi Asien</v>
      </c>
      <c r="C61" s="4" t="str">
        <f t="shared" si="0"/>
        <v>060 Indien</v>
      </c>
      <c r="D61" s="4" t="str">
        <f t="shared" si="1"/>
        <v>Indien: Wie heißt die Hauptstadt?</v>
      </c>
      <c r="E61" s="4" t="s">
        <v>71</v>
      </c>
      <c r="F61" s="4" t="s">
        <v>72</v>
      </c>
      <c r="G61" s="4" t="s">
        <v>80</v>
      </c>
      <c r="H61" s="4" t="s">
        <v>88</v>
      </c>
      <c r="I61" s="4" t="s">
        <v>96</v>
      </c>
      <c r="J61" s="3" t="s">
        <v>409</v>
      </c>
      <c r="K61" s="4" t="s">
        <v>413</v>
      </c>
    </row>
    <row r="62" spans="1:11" ht="42.6" customHeight="1" x14ac:dyDescent="0.3">
      <c r="A62" s="15" t="s">
        <v>1759</v>
      </c>
      <c r="B62" s="3" t="str">
        <f t="shared" si="2"/>
        <v>Geographie Erdkunde Land Hauptstadt Indonesien Jakarta Asien</v>
      </c>
      <c r="C62" s="4" t="str">
        <f t="shared" si="0"/>
        <v>061 Indonesien</v>
      </c>
      <c r="D62" s="4" t="str">
        <f t="shared" si="1"/>
        <v>Indonesien: Wie heißt die Hauptstadt?</v>
      </c>
      <c r="E62" s="4" t="s">
        <v>79</v>
      </c>
      <c r="F62" s="4" t="s">
        <v>80</v>
      </c>
      <c r="G62" s="4" t="s">
        <v>88</v>
      </c>
      <c r="H62" s="4" t="s">
        <v>96</v>
      </c>
      <c r="I62" s="4" t="s">
        <v>103</v>
      </c>
      <c r="J62" s="3" t="s">
        <v>409</v>
      </c>
      <c r="K62" s="4" t="s">
        <v>413</v>
      </c>
    </row>
    <row r="63" spans="1:11" ht="42.6" customHeight="1" x14ac:dyDescent="0.3">
      <c r="A63" s="15" t="s">
        <v>1760</v>
      </c>
      <c r="B63" s="3" t="str">
        <f t="shared" si="2"/>
        <v>Geographie Erdkunde Land Hauptstadt Irak Bagdad Asien</v>
      </c>
      <c r="C63" s="4" t="str">
        <f t="shared" si="0"/>
        <v>062 Irak</v>
      </c>
      <c r="D63" s="4" t="str">
        <f t="shared" si="1"/>
        <v>Irak: Wie heißt die Hauptstadt?</v>
      </c>
      <c r="E63" s="4" t="s">
        <v>87</v>
      </c>
      <c r="F63" s="4" t="s">
        <v>88</v>
      </c>
      <c r="G63" s="4" t="s">
        <v>96</v>
      </c>
      <c r="H63" s="4" t="s">
        <v>103</v>
      </c>
      <c r="I63" s="4" t="s">
        <v>111</v>
      </c>
      <c r="J63" s="3" t="s">
        <v>409</v>
      </c>
      <c r="K63" s="4" t="s">
        <v>413</v>
      </c>
    </row>
    <row r="64" spans="1:11" ht="42.6" customHeight="1" x14ac:dyDescent="0.3">
      <c r="A64" s="15" t="s">
        <v>1761</v>
      </c>
      <c r="B64" s="3" t="str">
        <f t="shared" si="2"/>
        <v>Geographie Erdkunde Land Hauptstadt Iran Teheran Asien</v>
      </c>
      <c r="C64" s="4" t="str">
        <f t="shared" si="0"/>
        <v>063 Iran</v>
      </c>
      <c r="D64" s="4" t="str">
        <f t="shared" si="1"/>
        <v>Iran: Wie heißt die Hauptstadt?</v>
      </c>
      <c r="E64" s="4" t="s">
        <v>95</v>
      </c>
      <c r="F64" s="4" t="s">
        <v>96</v>
      </c>
      <c r="G64" s="4" t="s">
        <v>103</v>
      </c>
      <c r="H64" s="4" t="s">
        <v>111</v>
      </c>
      <c r="I64" s="4" t="s">
        <v>119</v>
      </c>
      <c r="J64" s="3" t="s">
        <v>409</v>
      </c>
      <c r="K64" s="4" t="s">
        <v>413</v>
      </c>
    </row>
    <row r="65" spans="1:11" ht="42.6" customHeight="1" x14ac:dyDescent="0.3">
      <c r="A65" s="15" t="s">
        <v>1762</v>
      </c>
      <c r="B65" s="3" t="str">
        <f t="shared" si="2"/>
        <v>Geographie Erdkunde Land Hauptstadt Irland Dublin Europa</v>
      </c>
      <c r="C65" s="4" t="str">
        <f t="shared" si="0"/>
        <v>064 Irland</v>
      </c>
      <c r="D65" s="4" t="str">
        <f t="shared" si="1"/>
        <v>Irland: Wie heißt die Hauptstadt?</v>
      </c>
      <c r="E65" s="4" t="s">
        <v>102</v>
      </c>
      <c r="F65" s="4" t="s">
        <v>103</v>
      </c>
      <c r="G65" s="4" t="s">
        <v>111</v>
      </c>
      <c r="H65" s="4" t="s">
        <v>119</v>
      </c>
      <c r="I65" s="4" t="s">
        <v>127</v>
      </c>
      <c r="J65" s="3" t="s">
        <v>409</v>
      </c>
      <c r="K65" s="4" t="s">
        <v>414</v>
      </c>
    </row>
    <row r="66" spans="1:11" ht="42.6" customHeight="1" x14ac:dyDescent="0.3">
      <c r="A66" s="15" t="s">
        <v>1763</v>
      </c>
      <c r="B66" s="3" t="str">
        <f t="shared" si="2"/>
        <v>Geographie Erdkunde Land Hauptstadt Island Reykjavík Europa</v>
      </c>
      <c r="C66" s="4" t="str">
        <f t="shared" ref="C66:C129" si="3">A66&amp;" "&amp;E66</f>
        <v>065 Island</v>
      </c>
      <c r="D66" s="4" t="str">
        <f t="shared" ref="D66:D129" si="4">E66&amp;": Wie heißt die Hauptstadt?"</f>
        <v>Island: Wie heißt die Hauptstadt?</v>
      </c>
      <c r="E66" s="4" t="s">
        <v>110</v>
      </c>
      <c r="F66" s="4" t="s">
        <v>111</v>
      </c>
      <c r="G66" s="4" t="s">
        <v>119</v>
      </c>
      <c r="H66" s="4" t="s">
        <v>127</v>
      </c>
      <c r="I66" s="4" t="s">
        <v>135</v>
      </c>
      <c r="J66" s="3" t="s">
        <v>409</v>
      </c>
      <c r="K66" s="4" t="s">
        <v>414</v>
      </c>
    </row>
    <row r="67" spans="1:11" ht="42.6" customHeight="1" x14ac:dyDescent="0.3">
      <c r="A67" s="15" t="s">
        <v>1764</v>
      </c>
      <c r="B67" s="3" t="str">
        <f t="shared" ref="B67:B130" si="5">"Geographie Erdkunde Land Hauptstadt "&amp;E67&amp;" "&amp;F67&amp;" "&amp;K67</f>
        <v>Geographie Erdkunde Land Hauptstadt Israel Jerusalem (de facto) Asien</v>
      </c>
      <c r="C67" s="4" t="str">
        <f t="shared" si="3"/>
        <v>066 Israel</v>
      </c>
      <c r="D67" s="4" t="str">
        <f t="shared" si="4"/>
        <v>Israel: Wie heißt die Hauptstadt?</v>
      </c>
      <c r="E67" s="4" t="s">
        <v>118</v>
      </c>
      <c r="F67" s="4" t="s">
        <v>119</v>
      </c>
      <c r="G67" s="4" t="s">
        <v>127</v>
      </c>
      <c r="H67" s="4" t="s">
        <v>135</v>
      </c>
      <c r="I67" s="4" t="s">
        <v>143</v>
      </c>
      <c r="J67" s="3" t="s">
        <v>409</v>
      </c>
      <c r="K67" s="4" t="s">
        <v>413</v>
      </c>
    </row>
    <row r="68" spans="1:11" ht="42.6" customHeight="1" x14ac:dyDescent="0.3">
      <c r="A68" s="15" t="s">
        <v>1765</v>
      </c>
      <c r="B68" s="3" t="str">
        <f t="shared" si="5"/>
        <v>Geographie Erdkunde Land Hauptstadt Italien Rom Europa</v>
      </c>
      <c r="C68" s="4" t="str">
        <f t="shared" si="3"/>
        <v>067 Italien</v>
      </c>
      <c r="D68" s="4" t="str">
        <f t="shared" si="4"/>
        <v>Italien: Wie heißt die Hauptstadt?</v>
      </c>
      <c r="E68" s="4" t="s">
        <v>126</v>
      </c>
      <c r="F68" s="4" t="s">
        <v>127</v>
      </c>
      <c r="G68" s="4" t="s">
        <v>135</v>
      </c>
      <c r="H68" s="4" t="s">
        <v>143</v>
      </c>
      <c r="I68" s="4" t="s">
        <v>151</v>
      </c>
      <c r="J68" s="3" t="s">
        <v>409</v>
      </c>
      <c r="K68" s="4" t="s">
        <v>414</v>
      </c>
    </row>
    <row r="69" spans="1:11" ht="42.6" customHeight="1" x14ac:dyDescent="0.3">
      <c r="A69" s="15" t="s">
        <v>1766</v>
      </c>
      <c r="B69" s="3" t="str">
        <f t="shared" si="5"/>
        <v>Geographie Erdkunde Land Hauptstadt Jamaika Kingston Nordamerika</v>
      </c>
      <c r="C69" s="4" t="str">
        <f t="shared" si="3"/>
        <v>068 Jamaika</v>
      </c>
      <c r="D69" s="4" t="str">
        <f t="shared" si="4"/>
        <v>Jamaika: Wie heißt die Hauptstadt?</v>
      </c>
      <c r="E69" s="4" t="s">
        <v>134</v>
      </c>
      <c r="F69" s="4" t="s">
        <v>135</v>
      </c>
      <c r="G69" s="4" t="s">
        <v>143</v>
      </c>
      <c r="H69" s="4" t="s">
        <v>151</v>
      </c>
      <c r="I69" s="4" t="s">
        <v>159</v>
      </c>
      <c r="J69" s="3" t="s">
        <v>409</v>
      </c>
      <c r="K69" s="4" t="s">
        <v>415</v>
      </c>
    </row>
    <row r="70" spans="1:11" ht="42.6" customHeight="1" x14ac:dyDescent="0.3">
      <c r="A70" s="15" t="s">
        <v>1767</v>
      </c>
      <c r="B70" s="3" t="str">
        <f t="shared" si="5"/>
        <v>Geographie Erdkunde Land Hauptstadt Japan Tokio Asien</v>
      </c>
      <c r="C70" s="4" t="str">
        <f t="shared" si="3"/>
        <v>069 Japan</v>
      </c>
      <c r="D70" s="4" t="str">
        <f t="shared" si="4"/>
        <v>Japan: Wie heißt die Hauptstadt?</v>
      </c>
      <c r="E70" s="4" t="s">
        <v>142</v>
      </c>
      <c r="F70" s="4" t="s">
        <v>143</v>
      </c>
      <c r="G70" s="4" t="s">
        <v>151</v>
      </c>
      <c r="H70" s="4" t="s">
        <v>159</v>
      </c>
      <c r="I70" s="4" t="s">
        <v>167</v>
      </c>
      <c r="J70" s="3" t="s">
        <v>409</v>
      </c>
      <c r="K70" s="4" t="s">
        <v>413</v>
      </c>
    </row>
    <row r="71" spans="1:11" ht="42.6" customHeight="1" x14ac:dyDescent="0.3">
      <c r="A71" s="15" t="s">
        <v>1768</v>
      </c>
      <c r="B71" s="3" t="str">
        <f t="shared" si="5"/>
        <v>Geographie Erdkunde Land Hauptstadt Jemen  Sanaa Asien</v>
      </c>
      <c r="C71" s="4" t="str">
        <f t="shared" si="3"/>
        <v xml:space="preserve">070 Jemen </v>
      </c>
      <c r="D71" s="4" t="str">
        <f t="shared" si="4"/>
        <v>Jemen : Wie heißt die Hauptstadt?</v>
      </c>
      <c r="E71" s="4" t="s">
        <v>150</v>
      </c>
      <c r="F71" s="4" t="s">
        <v>151</v>
      </c>
      <c r="G71" s="4" t="s">
        <v>159</v>
      </c>
      <c r="H71" s="4" t="s">
        <v>167</v>
      </c>
      <c r="I71" s="4" t="s">
        <v>175</v>
      </c>
      <c r="J71" s="3" t="s">
        <v>409</v>
      </c>
      <c r="K71" s="4" t="s">
        <v>413</v>
      </c>
    </row>
    <row r="72" spans="1:11" ht="42.6" customHeight="1" x14ac:dyDescent="0.3">
      <c r="A72" s="15" t="s">
        <v>1769</v>
      </c>
      <c r="B72" s="3" t="str">
        <f t="shared" si="5"/>
        <v>Geographie Erdkunde Land Hauptstadt Jemen (de facto) Aden Asien</v>
      </c>
      <c r="C72" s="4" t="str">
        <f t="shared" si="3"/>
        <v>071 Jemen (de facto)</v>
      </c>
      <c r="D72" s="4" t="str">
        <f t="shared" si="4"/>
        <v>Jemen (de facto): Wie heißt die Hauptstadt?</v>
      </c>
      <c r="E72" s="4" t="s">
        <v>158</v>
      </c>
      <c r="F72" s="4" t="s">
        <v>159</v>
      </c>
      <c r="G72" s="4" t="s">
        <v>167</v>
      </c>
      <c r="H72" s="4" t="s">
        <v>175</v>
      </c>
      <c r="I72" s="4" t="s">
        <v>183</v>
      </c>
      <c r="J72" s="3" t="s">
        <v>409</v>
      </c>
      <c r="K72" s="4" t="s">
        <v>413</v>
      </c>
    </row>
    <row r="73" spans="1:11" ht="42.6" customHeight="1" x14ac:dyDescent="0.3">
      <c r="A73" s="15" t="s">
        <v>1770</v>
      </c>
      <c r="B73" s="3" t="str">
        <f t="shared" si="5"/>
        <v>Geographie Erdkunde Land Hauptstadt Jordanien Amman Asien</v>
      </c>
      <c r="C73" s="4" t="str">
        <f t="shared" si="3"/>
        <v>072 Jordanien</v>
      </c>
      <c r="D73" s="4" t="str">
        <f t="shared" si="4"/>
        <v>Jordanien: Wie heißt die Hauptstadt?</v>
      </c>
      <c r="E73" s="4" t="s">
        <v>166</v>
      </c>
      <c r="F73" s="4" t="s">
        <v>167</v>
      </c>
      <c r="G73" s="4" t="s">
        <v>175</v>
      </c>
      <c r="H73" s="4" t="s">
        <v>183</v>
      </c>
      <c r="I73" s="4" t="s">
        <v>191</v>
      </c>
      <c r="J73" s="3" t="s">
        <v>409</v>
      </c>
      <c r="K73" s="4" t="s">
        <v>413</v>
      </c>
    </row>
    <row r="74" spans="1:11" ht="42.6" customHeight="1" x14ac:dyDescent="0.3">
      <c r="A74" s="15" t="s">
        <v>1771</v>
      </c>
      <c r="B74" s="3" t="str">
        <f t="shared" si="5"/>
        <v>Geographie Erdkunde Land Hauptstadt Kambodscha Phnom Penh Asien</v>
      </c>
      <c r="C74" s="4" t="str">
        <f t="shared" si="3"/>
        <v>073 Kambodscha</v>
      </c>
      <c r="D74" s="4" t="str">
        <f t="shared" si="4"/>
        <v>Kambodscha: Wie heißt die Hauptstadt?</v>
      </c>
      <c r="E74" s="4" t="s">
        <v>174</v>
      </c>
      <c r="F74" s="4" t="s">
        <v>175</v>
      </c>
      <c r="G74" s="4" t="s">
        <v>183</v>
      </c>
      <c r="H74" s="4" t="s">
        <v>191</v>
      </c>
      <c r="I74" s="4" t="s">
        <v>199</v>
      </c>
      <c r="J74" s="3" t="s">
        <v>409</v>
      </c>
      <c r="K74" s="4" t="s">
        <v>413</v>
      </c>
    </row>
    <row r="75" spans="1:11" ht="42.6" customHeight="1" x14ac:dyDescent="0.3">
      <c r="A75" s="15" t="s">
        <v>1772</v>
      </c>
      <c r="B75" s="3" t="str">
        <f t="shared" si="5"/>
        <v>Geographie Erdkunde Land Hauptstadt Kamerun Yaoundé Afrika</v>
      </c>
      <c r="C75" s="4" t="str">
        <f t="shared" si="3"/>
        <v>074 Kamerun</v>
      </c>
      <c r="D75" s="4" t="str">
        <f t="shared" si="4"/>
        <v>Kamerun: Wie heißt die Hauptstadt?</v>
      </c>
      <c r="E75" s="4" t="s">
        <v>182</v>
      </c>
      <c r="F75" s="4" t="s">
        <v>183</v>
      </c>
      <c r="G75" s="4" t="s">
        <v>191</v>
      </c>
      <c r="H75" s="4" t="s">
        <v>199</v>
      </c>
      <c r="I75" s="4" t="s">
        <v>207</v>
      </c>
      <c r="J75" s="3" t="s">
        <v>409</v>
      </c>
      <c r="K75" s="4" t="s">
        <v>412</v>
      </c>
    </row>
    <row r="76" spans="1:11" ht="42.6" customHeight="1" x14ac:dyDescent="0.3">
      <c r="A76" s="15" t="s">
        <v>1773</v>
      </c>
      <c r="B76" s="3" t="str">
        <f t="shared" si="5"/>
        <v>Geographie Erdkunde Land Hauptstadt Kanada Ottawa Nordamerika</v>
      </c>
      <c r="C76" s="4" t="str">
        <f t="shared" si="3"/>
        <v>075 Kanada</v>
      </c>
      <c r="D76" s="4" t="str">
        <f t="shared" si="4"/>
        <v>Kanada: Wie heißt die Hauptstadt?</v>
      </c>
      <c r="E76" s="4" t="s">
        <v>190</v>
      </c>
      <c r="F76" s="4" t="s">
        <v>191</v>
      </c>
      <c r="G76" s="4" t="s">
        <v>199</v>
      </c>
      <c r="H76" s="4" t="s">
        <v>207</v>
      </c>
      <c r="I76" s="4" t="s">
        <v>215</v>
      </c>
      <c r="J76" s="3" t="s">
        <v>409</v>
      </c>
      <c r="K76" s="4" t="s">
        <v>415</v>
      </c>
    </row>
    <row r="77" spans="1:11" ht="42.6" customHeight="1" x14ac:dyDescent="0.3">
      <c r="A77" s="15" t="s">
        <v>1774</v>
      </c>
      <c r="B77" s="3" t="str">
        <f t="shared" si="5"/>
        <v>Geographie Erdkunde Land Hauptstadt Kap Verde Praia Afrika</v>
      </c>
      <c r="C77" s="4" t="str">
        <f t="shared" si="3"/>
        <v>076 Kap Verde</v>
      </c>
      <c r="D77" s="4" t="str">
        <f t="shared" si="4"/>
        <v>Kap Verde: Wie heißt die Hauptstadt?</v>
      </c>
      <c r="E77" s="4" t="s">
        <v>198</v>
      </c>
      <c r="F77" s="4" t="s">
        <v>199</v>
      </c>
      <c r="G77" s="4" t="s">
        <v>207</v>
      </c>
      <c r="H77" s="4" t="s">
        <v>215</v>
      </c>
      <c r="I77" s="4" t="s">
        <v>223</v>
      </c>
      <c r="J77" s="3" t="s">
        <v>409</v>
      </c>
      <c r="K77" s="4" t="s">
        <v>412</v>
      </c>
    </row>
    <row r="78" spans="1:11" ht="42.6" customHeight="1" x14ac:dyDescent="0.3">
      <c r="A78" s="15" t="s">
        <v>1775</v>
      </c>
      <c r="B78" s="3" t="str">
        <f t="shared" si="5"/>
        <v>Geographie Erdkunde Land Hauptstadt Kasachstan Astana Asien/Europa</v>
      </c>
      <c r="C78" s="4" t="str">
        <f t="shared" si="3"/>
        <v>077 Kasachstan</v>
      </c>
      <c r="D78" s="4" t="str">
        <f t="shared" si="4"/>
        <v>Kasachstan: Wie heißt die Hauptstadt?</v>
      </c>
      <c r="E78" s="4" t="s">
        <v>206</v>
      </c>
      <c r="F78" s="4" t="s">
        <v>207</v>
      </c>
      <c r="G78" s="4" t="s">
        <v>215</v>
      </c>
      <c r="H78" s="4" t="s">
        <v>223</v>
      </c>
      <c r="I78" s="4" t="s">
        <v>231</v>
      </c>
      <c r="J78" s="3" t="s">
        <v>409</v>
      </c>
      <c r="K78" s="4" t="s">
        <v>418</v>
      </c>
    </row>
    <row r="79" spans="1:11" ht="42.6" customHeight="1" x14ac:dyDescent="0.3">
      <c r="A79" s="15" t="s">
        <v>1776</v>
      </c>
      <c r="B79" s="3" t="str">
        <f t="shared" si="5"/>
        <v>Geographie Erdkunde Land Hauptstadt Katar Doha Asien</v>
      </c>
      <c r="C79" s="4" t="str">
        <f t="shared" si="3"/>
        <v>078 Katar</v>
      </c>
      <c r="D79" s="4" t="str">
        <f t="shared" si="4"/>
        <v>Katar: Wie heißt die Hauptstadt?</v>
      </c>
      <c r="E79" s="4" t="s">
        <v>214</v>
      </c>
      <c r="F79" s="4" t="s">
        <v>215</v>
      </c>
      <c r="G79" s="4" t="s">
        <v>223</v>
      </c>
      <c r="H79" s="4" t="s">
        <v>231</v>
      </c>
      <c r="I79" s="4" t="s">
        <v>239</v>
      </c>
      <c r="J79" s="3" t="s">
        <v>409</v>
      </c>
      <c r="K79" s="4" t="s">
        <v>413</v>
      </c>
    </row>
    <row r="80" spans="1:11" ht="42.6" customHeight="1" x14ac:dyDescent="0.3">
      <c r="A80" s="15" t="s">
        <v>1777</v>
      </c>
      <c r="B80" s="3" t="str">
        <f t="shared" si="5"/>
        <v>Geographie Erdkunde Land Hauptstadt Kenia Nairobi Afrika</v>
      </c>
      <c r="C80" s="4" t="str">
        <f t="shared" si="3"/>
        <v>079 Kenia</v>
      </c>
      <c r="D80" s="4" t="str">
        <f t="shared" si="4"/>
        <v>Kenia: Wie heißt die Hauptstadt?</v>
      </c>
      <c r="E80" s="4" t="s">
        <v>222</v>
      </c>
      <c r="F80" s="4" t="s">
        <v>223</v>
      </c>
      <c r="G80" s="4" t="s">
        <v>231</v>
      </c>
      <c r="H80" s="4" t="s">
        <v>239</v>
      </c>
      <c r="I80" s="4" t="s">
        <v>247</v>
      </c>
      <c r="J80" s="3" t="s">
        <v>409</v>
      </c>
      <c r="K80" s="4" t="s">
        <v>412</v>
      </c>
    </row>
    <row r="81" spans="1:11" ht="42.6" customHeight="1" x14ac:dyDescent="0.3">
      <c r="A81" s="15" t="s">
        <v>1778</v>
      </c>
      <c r="B81" s="3" t="str">
        <f t="shared" si="5"/>
        <v>Geographie Erdkunde Land Hauptstadt Kirgisistan Bischkek Asien</v>
      </c>
      <c r="C81" s="4" t="str">
        <f t="shared" si="3"/>
        <v>080 Kirgisistan</v>
      </c>
      <c r="D81" s="4" t="str">
        <f t="shared" si="4"/>
        <v>Kirgisistan: Wie heißt die Hauptstadt?</v>
      </c>
      <c r="E81" s="4" t="s">
        <v>230</v>
      </c>
      <c r="F81" s="4" t="s">
        <v>231</v>
      </c>
      <c r="G81" s="4" t="s">
        <v>239</v>
      </c>
      <c r="H81" s="4" t="s">
        <v>247</v>
      </c>
      <c r="I81" s="4" t="s">
        <v>255</v>
      </c>
      <c r="J81" s="3" t="s">
        <v>409</v>
      </c>
      <c r="K81" s="4" t="s">
        <v>413</v>
      </c>
    </row>
    <row r="82" spans="1:11" ht="42.6" customHeight="1" x14ac:dyDescent="0.3">
      <c r="A82" s="15" t="s">
        <v>1779</v>
      </c>
      <c r="B82" s="3" t="str">
        <f t="shared" si="5"/>
        <v>Geographie Erdkunde Land Hauptstadt Kiribati South Tarawa Ozeanien</v>
      </c>
      <c r="C82" s="4" t="str">
        <f t="shared" si="3"/>
        <v>081 Kiribati</v>
      </c>
      <c r="D82" s="4" t="str">
        <f t="shared" si="4"/>
        <v>Kiribati: Wie heißt die Hauptstadt?</v>
      </c>
      <c r="E82" s="4" t="s">
        <v>238</v>
      </c>
      <c r="F82" s="4" t="s">
        <v>239</v>
      </c>
      <c r="G82" s="4" t="s">
        <v>247</v>
      </c>
      <c r="H82" s="4" t="s">
        <v>255</v>
      </c>
      <c r="I82" s="4" t="s">
        <v>263</v>
      </c>
      <c r="J82" s="3" t="s">
        <v>409</v>
      </c>
      <c r="K82" s="4" t="s">
        <v>417</v>
      </c>
    </row>
    <row r="83" spans="1:11" ht="42.6" customHeight="1" x14ac:dyDescent="0.3">
      <c r="A83" s="15" t="s">
        <v>1780</v>
      </c>
      <c r="B83" s="3" t="str">
        <f t="shared" si="5"/>
        <v>Geographie Erdkunde Land Hauptstadt Kolumbien Bogotá Südamerika</v>
      </c>
      <c r="C83" s="4" t="str">
        <f t="shared" si="3"/>
        <v>082 Kolumbien</v>
      </c>
      <c r="D83" s="4" t="str">
        <f t="shared" si="4"/>
        <v>Kolumbien: Wie heißt die Hauptstadt?</v>
      </c>
      <c r="E83" s="4" t="s">
        <v>246</v>
      </c>
      <c r="F83" s="4" t="s">
        <v>247</v>
      </c>
      <c r="G83" s="4" t="s">
        <v>255</v>
      </c>
      <c r="H83" s="4" t="s">
        <v>263</v>
      </c>
      <c r="I83" s="4" t="s">
        <v>271</v>
      </c>
      <c r="J83" s="3" t="s">
        <v>409</v>
      </c>
      <c r="K83" s="4" t="s">
        <v>416</v>
      </c>
    </row>
    <row r="84" spans="1:11" ht="42.6" customHeight="1" x14ac:dyDescent="0.3">
      <c r="A84" s="15" t="s">
        <v>1781</v>
      </c>
      <c r="B84" s="3" t="str">
        <f t="shared" si="5"/>
        <v>Geographie Erdkunde Land Hauptstadt Komoren Moroni Afrika</v>
      </c>
      <c r="C84" s="4" t="str">
        <f t="shared" si="3"/>
        <v>083 Komoren</v>
      </c>
      <c r="D84" s="4" t="str">
        <f t="shared" si="4"/>
        <v>Komoren: Wie heißt die Hauptstadt?</v>
      </c>
      <c r="E84" s="4" t="s">
        <v>254</v>
      </c>
      <c r="F84" s="4" t="s">
        <v>255</v>
      </c>
      <c r="G84" s="4" t="s">
        <v>263</v>
      </c>
      <c r="H84" s="4" t="s">
        <v>271</v>
      </c>
      <c r="I84" s="4" t="s">
        <v>279</v>
      </c>
      <c r="J84" s="3" t="s">
        <v>409</v>
      </c>
      <c r="K84" s="4" t="s">
        <v>412</v>
      </c>
    </row>
    <row r="85" spans="1:11" ht="42.6" customHeight="1" x14ac:dyDescent="0.3">
      <c r="A85" s="15" t="s">
        <v>1782</v>
      </c>
      <c r="B85" s="3" t="str">
        <f t="shared" si="5"/>
        <v>Geographie Erdkunde Land Hauptstadt Kongo, Demokratische Republik Kinshasa Afrika</v>
      </c>
      <c r="C85" s="4" t="str">
        <f t="shared" si="3"/>
        <v>084 Kongo, Demokratische Republik</v>
      </c>
      <c r="D85" s="4" t="str">
        <f t="shared" si="4"/>
        <v>Kongo, Demokratische Republik: Wie heißt die Hauptstadt?</v>
      </c>
      <c r="E85" s="4" t="s">
        <v>262</v>
      </c>
      <c r="F85" s="4" t="s">
        <v>263</v>
      </c>
      <c r="G85" s="4" t="s">
        <v>271</v>
      </c>
      <c r="H85" s="4" t="s">
        <v>279</v>
      </c>
      <c r="I85" s="4" t="s">
        <v>287</v>
      </c>
      <c r="J85" s="3" t="s">
        <v>409</v>
      </c>
      <c r="K85" s="4" t="s">
        <v>412</v>
      </c>
    </row>
    <row r="86" spans="1:11" ht="42.6" customHeight="1" x14ac:dyDescent="0.3">
      <c r="A86" s="15" t="s">
        <v>1783</v>
      </c>
      <c r="B86" s="3" t="str">
        <f t="shared" si="5"/>
        <v>Geographie Erdkunde Land Hauptstadt Kongo, Republik Brazzaville Afrika</v>
      </c>
      <c r="C86" s="4" t="str">
        <f t="shared" si="3"/>
        <v>085 Kongo, Republik</v>
      </c>
      <c r="D86" s="4" t="str">
        <f t="shared" si="4"/>
        <v>Kongo, Republik: Wie heißt die Hauptstadt?</v>
      </c>
      <c r="E86" s="4" t="s">
        <v>270</v>
      </c>
      <c r="F86" s="4" t="s">
        <v>271</v>
      </c>
      <c r="G86" s="4" t="s">
        <v>279</v>
      </c>
      <c r="H86" s="4" t="s">
        <v>287</v>
      </c>
      <c r="I86" s="4" t="s">
        <v>295</v>
      </c>
      <c r="J86" s="3" t="s">
        <v>409</v>
      </c>
      <c r="K86" s="4" t="s">
        <v>412</v>
      </c>
    </row>
    <row r="87" spans="1:11" ht="42.6" customHeight="1" x14ac:dyDescent="0.3">
      <c r="A87" s="15" t="s">
        <v>1784</v>
      </c>
      <c r="B87" s="3" t="str">
        <f t="shared" si="5"/>
        <v>Geographie Erdkunde Land Hauptstadt Korea, Demokratische Volksrepublik (Nordkorea) Pjöngjang Asien</v>
      </c>
      <c r="C87" s="4" t="str">
        <f t="shared" si="3"/>
        <v>086 Korea, Demokratische Volksrepublik (Nordkorea)</v>
      </c>
      <c r="D87" s="4" t="str">
        <f t="shared" si="4"/>
        <v>Korea, Demokratische Volksrepublik (Nordkorea): Wie heißt die Hauptstadt?</v>
      </c>
      <c r="E87" s="4" t="s">
        <v>278</v>
      </c>
      <c r="F87" s="4" t="s">
        <v>279</v>
      </c>
      <c r="G87" s="4" t="s">
        <v>287</v>
      </c>
      <c r="H87" s="4" t="s">
        <v>295</v>
      </c>
      <c r="I87" s="4" t="s">
        <v>303</v>
      </c>
      <c r="J87" s="3" t="s">
        <v>409</v>
      </c>
      <c r="K87" s="4" t="s">
        <v>413</v>
      </c>
    </row>
    <row r="88" spans="1:11" ht="42.6" customHeight="1" x14ac:dyDescent="0.3">
      <c r="A88" s="15" t="s">
        <v>1785</v>
      </c>
      <c r="B88" s="3" t="str">
        <f t="shared" si="5"/>
        <v>Geographie Erdkunde Land Hauptstadt Korea, Republik (Südkorea) Seoul Asien</v>
      </c>
      <c r="C88" s="4" t="str">
        <f t="shared" si="3"/>
        <v>087 Korea, Republik (Südkorea)</v>
      </c>
      <c r="D88" s="4" t="str">
        <f t="shared" si="4"/>
        <v>Korea, Republik (Südkorea): Wie heißt die Hauptstadt?</v>
      </c>
      <c r="E88" s="4" t="s">
        <v>286</v>
      </c>
      <c r="F88" s="4" t="s">
        <v>287</v>
      </c>
      <c r="G88" s="4" t="s">
        <v>295</v>
      </c>
      <c r="H88" s="4" t="s">
        <v>303</v>
      </c>
      <c r="I88" s="4" t="s">
        <v>310</v>
      </c>
      <c r="J88" s="3" t="s">
        <v>409</v>
      </c>
      <c r="K88" s="4" t="s">
        <v>413</v>
      </c>
    </row>
    <row r="89" spans="1:11" ht="42.6" customHeight="1" x14ac:dyDescent="0.3">
      <c r="A89" s="15" t="s">
        <v>1786</v>
      </c>
      <c r="B89" s="3" t="str">
        <f t="shared" si="5"/>
        <v>Geographie Erdkunde Land Hauptstadt Kosovo Pristina Europa</v>
      </c>
      <c r="C89" s="4" t="str">
        <f t="shared" si="3"/>
        <v>088 Kosovo</v>
      </c>
      <c r="D89" s="4" t="str">
        <f t="shared" si="4"/>
        <v>Kosovo: Wie heißt die Hauptstadt?</v>
      </c>
      <c r="E89" s="4" t="s">
        <v>294</v>
      </c>
      <c r="F89" s="4" t="s">
        <v>295</v>
      </c>
      <c r="G89" s="4" t="s">
        <v>303</v>
      </c>
      <c r="H89" s="4" t="s">
        <v>310</v>
      </c>
      <c r="I89" s="4" t="s">
        <v>318</v>
      </c>
      <c r="J89" s="3" t="s">
        <v>409</v>
      </c>
      <c r="K89" s="4" t="s">
        <v>414</v>
      </c>
    </row>
    <row r="90" spans="1:11" ht="42.6" customHeight="1" x14ac:dyDescent="0.3">
      <c r="A90" s="15" t="s">
        <v>1787</v>
      </c>
      <c r="B90" s="3" t="str">
        <f t="shared" si="5"/>
        <v>Geographie Erdkunde Land Hauptstadt Kroatien Zagreb Europa</v>
      </c>
      <c r="C90" s="4" t="str">
        <f t="shared" si="3"/>
        <v>089 Kroatien</v>
      </c>
      <c r="D90" s="4" t="str">
        <f t="shared" si="4"/>
        <v>Kroatien: Wie heißt die Hauptstadt?</v>
      </c>
      <c r="E90" s="4" t="s">
        <v>302</v>
      </c>
      <c r="F90" s="4" t="s">
        <v>303</v>
      </c>
      <c r="G90" s="4" t="s">
        <v>310</v>
      </c>
      <c r="H90" s="4" t="s">
        <v>318</v>
      </c>
      <c r="I90" s="4" t="s">
        <v>326</v>
      </c>
      <c r="J90" s="3" t="s">
        <v>409</v>
      </c>
      <c r="K90" s="4" t="s">
        <v>414</v>
      </c>
    </row>
    <row r="91" spans="1:11" ht="42.6" customHeight="1" x14ac:dyDescent="0.3">
      <c r="A91" s="15" t="s">
        <v>1788</v>
      </c>
      <c r="B91" s="3" t="str">
        <f t="shared" si="5"/>
        <v>Geographie Erdkunde Land Hauptstadt Kuba Havanna Nordamerika</v>
      </c>
      <c r="C91" s="4" t="str">
        <f t="shared" si="3"/>
        <v>090 Kuba</v>
      </c>
      <c r="D91" s="4" t="str">
        <f t="shared" si="4"/>
        <v>Kuba: Wie heißt die Hauptstadt?</v>
      </c>
      <c r="E91" s="4" t="s">
        <v>309</v>
      </c>
      <c r="F91" s="4" t="s">
        <v>310</v>
      </c>
      <c r="G91" s="4" t="s">
        <v>318</v>
      </c>
      <c r="H91" s="4" t="s">
        <v>326</v>
      </c>
      <c r="I91" s="4" t="s">
        <v>333</v>
      </c>
      <c r="J91" s="3" t="s">
        <v>409</v>
      </c>
      <c r="K91" s="4" t="s">
        <v>415</v>
      </c>
    </row>
    <row r="92" spans="1:11" ht="42.6" customHeight="1" x14ac:dyDescent="0.3">
      <c r="A92" s="15" t="s">
        <v>1789</v>
      </c>
      <c r="B92" s="3" t="str">
        <f t="shared" si="5"/>
        <v>Geographie Erdkunde Land Hauptstadt Kuwait Kuwait-Stadt Asien</v>
      </c>
      <c r="C92" s="4" t="str">
        <f t="shared" si="3"/>
        <v>091 Kuwait</v>
      </c>
      <c r="D92" s="4" t="str">
        <f t="shared" si="4"/>
        <v>Kuwait: Wie heißt die Hauptstadt?</v>
      </c>
      <c r="E92" s="4" t="s">
        <v>317</v>
      </c>
      <c r="F92" s="4" t="s">
        <v>318</v>
      </c>
      <c r="G92" s="4" t="s">
        <v>326</v>
      </c>
      <c r="H92" s="4" t="s">
        <v>333</v>
      </c>
      <c r="I92" s="4" t="s">
        <v>341</v>
      </c>
      <c r="J92" s="3" t="s">
        <v>409</v>
      </c>
      <c r="K92" s="4" t="s">
        <v>413</v>
      </c>
    </row>
    <row r="93" spans="1:11" ht="42.6" customHeight="1" x14ac:dyDescent="0.3">
      <c r="A93" s="15" t="s">
        <v>1790</v>
      </c>
      <c r="B93" s="3" t="str">
        <f t="shared" si="5"/>
        <v>Geographie Erdkunde Land Hauptstadt Laos Vientiane Asien</v>
      </c>
      <c r="C93" s="4" t="str">
        <f t="shared" si="3"/>
        <v>092 Laos</v>
      </c>
      <c r="D93" s="4" t="str">
        <f t="shared" si="4"/>
        <v>Laos: Wie heißt die Hauptstadt?</v>
      </c>
      <c r="E93" s="4" t="s">
        <v>325</v>
      </c>
      <c r="F93" s="4" t="s">
        <v>326</v>
      </c>
      <c r="G93" s="4" t="s">
        <v>333</v>
      </c>
      <c r="H93" s="4" t="s">
        <v>341</v>
      </c>
      <c r="I93" s="4" t="s">
        <v>349</v>
      </c>
      <c r="J93" s="3" t="s">
        <v>409</v>
      </c>
      <c r="K93" s="4" t="s">
        <v>413</v>
      </c>
    </row>
    <row r="94" spans="1:11" ht="42.6" customHeight="1" x14ac:dyDescent="0.3">
      <c r="A94" s="15" t="s">
        <v>1791</v>
      </c>
      <c r="B94" s="3" t="str">
        <f t="shared" si="5"/>
        <v>Geographie Erdkunde Land Hauptstadt Lesotho Maseru Afrika</v>
      </c>
      <c r="C94" s="4" t="str">
        <f t="shared" si="3"/>
        <v>093 Lesotho</v>
      </c>
      <c r="D94" s="4" t="str">
        <f t="shared" si="4"/>
        <v>Lesotho: Wie heißt die Hauptstadt?</v>
      </c>
      <c r="E94" s="4" t="s">
        <v>332</v>
      </c>
      <c r="F94" s="4" t="s">
        <v>333</v>
      </c>
      <c r="G94" s="4" t="s">
        <v>341</v>
      </c>
      <c r="H94" s="4" t="s">
        <v>349</v>
      </c>
      <c r="I94" s="4" t="s">
        <v>357</v>
      </c>
      <c r="J94" s="3" t="s">
        <v>409</v>
      </c>
      <c r="K94" s="4" t="s">
        <v>412</v>
      </c>
    </row>
    <row r="95" spans="1:11" ht="42.6" customHeight="1" x14ac:dyDescent="0.3">
      <c r="A95" s="15" t="s">
        <v>1792</v>
      </c>
      <c r="B95" s="3" t="str">
        <f t="shared" si="5"/>
        <v>Geographie Erdkunde Land Hauptstadt Lettland Riga Europa</v>
      </c>
      <c r="C95" s="4" t="str">
        <f t="shared" si="3"/>
        <v>094 Lettland</v>
      </c>
      <c r="D95" s="4" t="str">
        <f t="shared" si="4"/>
        <v>Lettland: Wie heißt die Hauptstadt?</v>
      </c>
      <c r="E95" s="4" t="s">
        <v>340</v>
      </c>
      <c r="F95" s="4" t="s">
        <v>341</v>
      </c>
      <c r="G95" s="4" t="s">
        <v>349</v>
      </c>
      <c r="H95" s="4" t="s">
        <v>357</v>
      </c>
      <c r="I95" s="4" t="s">
        <v>365</v>
      </c>
      <c r="J95" s="3" t="s">
        <v>409</v>
      </c>
      <c r="K95" s="4" t="s">
        <v>414</v>
      </c>
    </row>
    <row r="96" spans="1:11" ht="42.6" customHeight="1" x14ac:dyDescent="0.3">
      <c r="A96" s="15" t="s">
        <v>1793</v>
      </c>
      <c r="B96" s="3" t="str">
        <f t="shared" si="5"/>
        <v>Geographie Erdkunde Land Hauptstadt Libanon Beirut Asien</v>
      </c>
      <c r="C96" s="4" t="str">
        <f t="shared" si="3"/>
        <v>095 Libanon</v>
      </c>
      <c r="D96" s="4" t="str">
        <f t="shared" si="4"/>
        <v>Libanon: Wie heißt die Hauptstadt?</v>
      </c>
      <c r="E96" s="4" t="s">
        <v>348</v>
      </c>
      <c r="F96" s="4" t="s">
        <v>349</v>
      </c>
      <c r="G96" s="4" t="s">
        <v>357</v>
      </c>
      <c r="H96" s="4" t="s">
        <v>365</v>
      </c>
      <c r="I96" s="4" t="s">
        <v>372</v>
      </c>
      <c r="J96" s="3" t="s">
        <v>409</v>
      </c>
      <c r="K96" s="4" t="s">
        <v>413</v>
      </c>
    </row>
    <row r="97" spans="1:11" ht="42.6" customHeight="1" x14ac:dyDescent="0.3">
      <c r="A97" s="15" t="s">
        <v>1794</v>
      </c>
      <c r="B97" s="3" t="str">
        <f t="shared" si="5"/>
        <v>Geographie Erdkunde Land Hauptstadt Liberia Monrovia Afrika</v>
      </c>
      <c r="C97" s="4" t="str">
        <f t="shared" si="3"/>
        <v>096 Liberia</v>
      </c>
      <c r="D97" s="4" t="str">
        <f t="shared" si="4"/>
        <v>Liberia: Wie heißt die Hauptstadt?</v>
      </c>
      <c r="E97" s="4" t="s">
        <v>356</v>
      </c>
      <c r="F97" s="4" t="s">
        <v>357</v>
      </c>
      <c r="G97" s="4" t="s">
        <v>365</v>
      </c>
      <c r="H97" s="4" t="s">
        <v>372</v>
      </c>
      <c r="I97" s="4" t="s">
        <v>380</v>
      </c>
      <c r="J97" s="3" t="s">
        <v>409</v>
      </c>
      <c r="K97" s="4" t="s">
        <v>412</v>
      </c>
    </row>
    <row r="98" spans="1:11" ht="42.6" customHeight="1" x14ac:dyDescent="0.3">
      <c r="A98" s="15" t="s">
        <v>1795</v>
      </c>
      <c r="B98" s="3" t="str">
        <f t="shared" si="5"/>
        <v>Geographie Erdkunde Land Hauptstadt Libyen Tripolis Afrika</v>
      </c>
      <c r="C98" s="4" t="str">
        <f t="shared" si="3"/>
        <v>097 Libyen</v>
      </c>
      <c r="D98" s="4" t="str">
        <f t="shared" si="4"/>
        <v>Libyen: Wie heißt die Hauptstadt?</v>
      </c>
      <c r="E98" s="4" t="s">
        <v>364</v>
      </c>
      <c r="F98" s="4" t="s">
        <v>365</v>
      </c>
      <c r="G98" s="4" t="s">
        <v>372</v>
      </c>
      <c r="H98" s="4" t="s">
        <v>380</v>
      </c>
      <c r="I98" s="4" t="s">
        <v>387</v>
      </c>
      <c r="J98" s="3" t="s">
        <v>409</v>
      </c>
      <c r="K98" s="4" t="s">
        <v>412</v>
      </c>
    </row>
    <row r="99" spans="1:11" ht="42.6" customHeight="1" x14ac:dyDescent="0.3">
      <c r="A99" s="15" t="s">
        <v>1796</v>
      </c>
      <c r="B99" s="3" t="str">
        <f t="shared" si="5"/>
        <v>Geographie Erdkunde Land Hauptstadt Liechtenstein Vaduz Europa</v>
      </c>
      <c r="C99" s="4" t="str">
        <f t="shared" si="3"/>
        <v>098 Liechtenstein</v>
      </c>
      <c r="D99" s="4" t="str">
        <f t="shared" si="4"/>
        <v>Liechtenstein: Wie heißt die Hauptstadt?</v>
      </c>
      <c r="E99" s="4" t="s">
        <v>371</v>
      </c>
      <c r="F99" s="4" t="s">
        <v>372</v>
      </c>
      <c r="G99" s="4" t="s">
        <v>380</v>
      </c>
      <c r="H99" s="4" t="s">
        <v>387</v>
      </c>
      <c r="I99" s="4" t="s">
        <v>395</v>
      </c>
      <c r="J99" s="3" t="s">
        <v>409</v>
      </c>
      <c r="K99" s="4" t="s">
        <v>414</v>
      </c>
    </row>
    <row r="100" spans="1:11" ht="42.6" customHeight="1" x14ac:dyDescent="0.3">
      <c r="A100" s="15" t="s">
        <v>1797</v>
      </c>
      <c r="B100" s="3" t="str">
        <f t="shared" si="5"/>
        <v>Geographie Erdkunde Land Hauptstadt Litauen Vilnius Europa</v>
      </c>
      <c r="C100" s="4" t="str">
        <f t="shared" si="3"/>
        <v>099 Litauen</v>
      </c>
      <c r="D100" s="4" t="str">
        <f t="shared" si="4"/>
        <v>Litauen: Wie heißt die Hauptstadt?</v>
      </c>
      <c r="E100" s="4" t="s">
        <v>379</v>
      </c>
      <c r="F100" s="4" t="s">
        <v>380</v>
      </c>
      <c r="G100" s="4" t="s">
        <v>387</v>
      </c>
      <c r="H100" s="4" t="s">
        <v>395</v>
      </c>
      <c r="I100" s="4" t="s">
        <v>403</v>
      </c>
      <c r="J100" s="3" t="s">
        <v>409</v>
      </c>
      <c r="K100" s="4" t="s">
        <v>414</v>
      </c>
    </row>
    <row r="101" spans="1:11" ht="42.6" customHeight="1" x14ac:dyDescent="0.3">
      <c r="A101" s="15" t="s">
        <v>1676</v>
      </c>
      <c r="B101" s="3" t="str">
        <f t="shared" si="5"/>
        <v>Geographie Erdkunde Land Hauptstadt Luxemburg Luxemburg Europa</v>
      </c>
      <c r="C101" s="4" t="str">
        <f t="shared" si="3"/>
        <v>100 Luxemburg</v>
      </c>
      <c r="D101" s="4" t="str">
        <f t="shared" si="4"/>
        <v>Luxemburg: Wie heißt die Hauptstadt?</v>
      </c>
      <c r="E101" s="4" t="s">
        <v>387</v>
      </c>
      <c r="F101" s="4" t="s">
        <v>387</v>
      </c>
      <c r="G101" s="4" t="s">
        <v>395</v>
      </c>
      <c r="H101" s="4" t="s">
        <v>403</v>
      </c>
      <c r="I101" s="4" t="s">
        <v>7</v>
      </c>
      <c r="J101" s="3" t="s">
        <v>409</v>
      </c>
      <c r="K101" s="4" t="s">
        <v>414</v>
      </c>
    </row>
    <row r="102" spans="1:11" ht="42.6" customHeight="1" x14ac:dyDescent="0.3">
      <c r="A102" s="15" t="s">
        <v>1677</v>
      </c>
      <c r="B102" s="3" t="str">
        <f t="shared" si="5"/>
        <v>Geographie Erdkunde Land Hauptstadt Madagaskar Antananarivo Afrika</v>
      </c>
      <c r="C102" s="4" t="str">
        <f t="shared" si="3"/>
        <v>101 Madagaskar</v>
      </c>
      <c r="D102" s="4" t="str">
        <f t="shared" si="4"/>
        <v>Madagaskar: Wie heißt die Hauptstadt?</v>
      </c>
      <c r="E102" s="4" t="s">
        <v>394</v>
      </c>
      <c r="F102" s="4" t="s">
        <v>395</v>
      </c>
      <c r="G102" s="4" t="s">
        <v>403</v>
      </c>
      <c r="H102" s="4" t="s">
        <v>7</v>
      </c>
      <c r="I102" s="4" t="s">
        <v>15</v>
      </c>
      <c r="J102" s="3" t="s">
        <v>409</v>
      </c>
      <c r="K102" s="4" t="s">
        <v>412</v>
      </c>
    </row>
    <row r="103" spans="1:11" ht="42.6" customHeight="1" x14ac:dyDescent="0.3">
      <c r="A103" s="15" t="s">
        <v>1678</v>
      </c>
      <c r="B103" s="3" t="str">
        <f t="shared" si="5"/>
        <v>Geographie Erdkunde Land Hauptstadt Malawi Lilongwe Afrika</v>
      </c>
      <c r="C103" s="4" t="str">
        <f t="shared" si="3"/>
        <v>102 Malawi</v>
      </c>
      <c r="D103" s="4" t="str">
        <f t="shared" si="4"/>
        <v>Malawi: Wie heißt die Hauptstadt?</v>
      </c>
      <c r="E103" s="4" t="s">
        <v>402</v>
      </c>
      <c r="F103" s="4" t="s">
        <v>403</v>
      </c>
      <c r="G103" s="4" t="s">
        <v>7</v>
      </c>
      <c r="H103" s="4" t="s">
        <v>15</v>
      </c>
      <c r="I103" s="4" t="s">
        <v>23</v>
      </c>
      <c r="J103" s="3" t="s">
        <v>409</v>
      </c>
      <c r="K103" s="4" t="s">
        <v>412</v>
      </c>
    </row>
    <row r="104" spans="1:11" ht="42.6" customHeight="1" x14ac:dyDescent="0.3">
      <c r="A104" s="15" t="s">
        <v>1679</v>
      </c>
      <c r="B104" s="3" t="str">
        <f t="shared" si="5"/>
        <v>Geographie Erdkunde Land Hauptstadt Malaysia (offiziell) Kuala Lumpur Asien</v>
      </c>
      <c r="C104" s="4" t="str">
        <f t="shared" si="3"/>
        <v>103 Malaysia (offiziell)</v>
      </c>
      <c r="D104" s="4" t="str">
        <f t="shared" si="4"/>
        <v>Malaysia (offiziell): Wie heißt die Hauptstadt?</v>
      </c>
      <c r="E104" s="4" t="s">
        <v>6</v>
      </c>
      <c r="F104" s="4" t="s">
        <v>7</v>
      </c>
      <c r="G104" s="4" t="s">
        <v>15</v>
      </c>
      <c r="H104" s="4" t="s">
        <v>23</v>
      </c>
      <c r="I104" s="4" t="s">
        <v>31</v>
      </c>
      <c r="J104" s="3" t="s">
        <v>409</v>
      </c>
      <c r="K104" s="4" t="s">
        <v>413</v>
      </c>
    </row>
    <row r="105" spans="1:11" ht="42.6" customHeight="1" x14ac:dyDescent="0.3">
      <c r="A105" s="15" t="s">
        <v>1680</v>
      </c>
      <c r="B105" s="3" t="str">
        <f t="shared" si="5"/>
        <v>Geographie Erdkunde Land Hauptstadt Malediven Malé Asien</v>
      </c>
      <c r="C105" s="4" t="str">
        <f t="shared" si="3"/>
        <v>104 Malediven</v>
      </c>
      <c r="D105" s="4" t="str">
        <f t="shared" si="4"/>
        <v>Malediven: Wie heißt die Hauptstadt?</v>
      </c>
      <c r="E105" s="4" t="s">
        <v>14</v>
      </c>
      <c r="F105" s="4" t="s">
        <v>15</v>
      </c>
      <c r="G105" s="4" t="s">
        <v>23</v>
      </c>
      <c r="H105" s="4" t="s">
        <v>31</v>
      </c>
      <c r="I105" s="4" t="s">
        <v>39</v>
      </c>
      <c r="J105" s="3" t="s">
        <v>409</v>
      </c>
      <c r="K105" s="4" t="s">
        <v>413</v>
      </c>
    </row>
    <row r="106" spans="1:11" ht="42.6" customHeight="1" x14ac:dyDescent="0.3">
      <c r="A106" s="15" t="s">
        <v>1681</v>
      </c>
      <c r="B106" s="3" t="str">
        <f t="shared" si="5"/>
        <v>Geographie Erdkunde Land Hauptstadt Mali Bamako Afrika</v>
      </c>
      <c r="C106" s="4" t="str">
        <f t="shared" si="3"/>
        <v>105 Mali</v>
      </c>
      <c r="D106" s="4" t="str">
        <f t="shared" si="4"/>
        <v>Mali: Wie heißt die Hauptstadt?</v>
      </c>
      <c r="E106" s="4" t="s">
        <v>22</v>
      </c>
      <c r="F106" s="4" t="s">
        <v>23</v>
      </c>
      <c r="G106" s="4" t="s">
        <v>31</v>
      </c>
      <c r="H106" s="4" t="s">
        <v>39</v>
      </c>
      <c r="I106" s="4" t="s">
        <v>47</v>
      </c>
      <c r="J106" s="3" t="s">
        <v>409</v>
      </c>
      <c r="K106" s="4" t="s">
        <v>412</v>
      </c>
    </row>
    <row r="107" spans="1:11" ht="42.6" customHeight="1" x14ac:dyDescent="0.3">
      <c r="A107" s="15" t="s">
        <v>1682</v>
      </c>
      <c r="B107" s="3" t="str">
        <f t="shared" si="5"/>
        <v>Geographie Erdkunde Land Hauptstadt Malta Valletta Europa</v>
      </c>
      <c r="C107" s="4" t="str">
        <f t="shared" si="3"/>
        <v>106 Malta</v>
      </c>
      <c r="D107" s="4" t="str">
        <f t="shared" si="4"/>
        <v>Malta: Wie heißt die Hauptstadt?</v>
      </c>
      <c r="E107" s="4" t="s">
        <v>30</v>
      </c>
      <c r="F107" s="4" t="s">
        <v>31</v>
      </c>
      <c r="G107" s="4" t="s">
        <v>39</v>
      </c>
      <c r="H107" s="4" t="s">
        <v>47</v>
      </c>
      <c r="I107" s="4" t="s">
        <v>54</v>
      </c>
      <c r="J107" s="3" t="s">
        <v>409</v>
      </c>
      <c r="K107" s="4" t="s">
        <v>414</v>
      </c>
    </row>
    <row r="108" spans="1:11" ht="42.6" customHeight="1" x14ac:dyDescent="0.3">
      <c r="A108" s="15" t="s">
        <v>1683</v>
      </c>
      <c r="B108" s="3" t="str">
        <f t="shared" si="5"/>
        <v>Geographie Erdkunde Land Hauptstadt Marokko Rabat Afrika</v>
      </c>
      <c r="C108" s="4" t="str">
        <f t="shared" si="3"/>
        <v>107 Marokko</v>
      </c>
      <c r="D108" s="4" t="str">
        <f t="shared" si="4"/>
        <v>Marokko: Wie heißt die Hauptstadt?</v>
      </c>
      <c r="E108" s="4" t="s">
        <v>38</v>
      </c>
      <c r="F108" s="4" t="s">
        <v>39</v>
      </c>
      <c r="G108" s="4" t="s">
        <v>47</v>
      </c>
      <c r="H108" s="4" t="s">
        <v>54</v>
      </c>
      <c r="I108" s="4" t="s">
        <v>62</v>
      </c>
      <c r="J108" s="3" t="s">
        <v>409</v>
      </c>
      <c r="K108" s="4" t="s">
        <v>412</v>
      </c>
    </row>
    <row r="109" spans="1:11" ht="42.6" customHeight="1" x14ac:dyDescent="0.3">
      <c r="A109" s="15" t="s">
        <v>1684</v>
      </c>
      <c r="B109" s="3" t="str">
        <f t="shared" si="5"/>
        <v>Geographie Erdkunde Land Hauptstadt Marshallinseln Majuro Ozeanien</v>
      </c>
      <c r="C109" s="4" t="str">
        <f t="shared" si="3"/>
        <v>108 Marshallinseln</v>
      </c>
      <c r="D109" s="4" t="str">
        <f t="shared" si="4"/>
        <v>Marshallinseln: Wie heißt die Hauptstadt?</v>
      </c>
      <c r="E109" s="4" t="s">
        <v>46</v>
      </c>
      <c r="F109" s="4" t="s">
        <v>47</v>
      </c>
      <c r="G109" s="4" t="s">
        <v>54</v>
      </c>
      <c r="H109" s="4" t="s">
        <v>62</v>
      </c>
      <c r="I109" s="4" t="s">
        <v>70</v>
      </c>
      <c r="J109" s="3" t="s">
        <v>409</v>
      </c>
      <c r="K109" s="4" t="s">
        <v>417</v>
      </c>
    </row>
    <row r="110" spans="1:11" ht="42.6" customHeight="1" x14ac:dyDescent="0.3">
      <c r="A110" s="15" t="s">
        <v>1685</v>
      </c>
      <c r="B110" s="3" t="str">
        <f t="shared" si="5"/>
        <v>Geographie Erdkunde Land Hauptstadt Mauretanien Nouakchott Afrika</v>
      </c>
      <c r="C110" s="4" t="str">
        <f t="shared" si="3"/>
        <v>109 Mauretanien</v>
      </c>
      <c r="D110" s="4" t="str">
        <f t="shared" si="4"/>
        <v>Mauretanien: Wie heißt die Hauptstadt?</v>
      </c>
      <c r="E110" s="4" t="s">
        <v>53</v>
      </c>
      <c r="F110" s="4" t="s">
        <v>54</v>
      </c>
      <c r="G110" s="4" t="s">
        <v>62</v>
      </c>
      <c r="H110" s="4" t="s">
        <v>70</v>
      </c>
      <c r="I110" s="4" t="s">
        <v>78</v>
      </c>
      <c r="J110" s="3" t="s">
        <v>409</v>
      </c>
      <c r="K110" s="4" t="s">
        <v>412</v>
      </c>
    </row>
    <row r="111" spans="1:11" ht="42.6" customHeight="1" x14ac:dyDescent="0.3">
      <c r="A111" s="15" t="s">
        <v>1686</v>
      </c>
      <c r="B111" s="3" t="str">
        <f t="shared" si="5"/>
        <v>Geographie Erdkunde Land Hauptstadt Mauritius Port Louis Afrika</v>
      </c>
      <c r="C111" s="4" t="str">
        <f t="shared" si="3"/>
        <v>110 Mauritius</v>
      </c>
      <c r="D111" s="4" t="str">
        <f t="shared" si="4"/>
        <v>Mauritius: Wie heißt die Hauptstadt?</v>
      </c>
      <c r="E111" s="4" t="s">
        <v>61</v>
      </c>
      <c r="F111" s="4" t="s">
        <v>62</v>
      </c>
      <c r="G111" s="4" t="s">
        <v>70</v>
      </c>
      <c r="H111" s="4" t="s">
        <v>78</v>
      </c>
      <c r="I111" s="4" t="s">
        <v>86</v>
      </c>
      <c r="J111" s="3" t="s">
        <v>409</v>
      </c>
      <c r="K111" s="4" t="s">
        <v>412</v>
      </c>
    </row>
    <row r="112" spans="1:11" ht="42.6" customHeight="1" x14ac:dyDescent="0.3">
      <c r="A112" s="15" t="s">
        <v>1687</v>
      </c>
      <c r="B112" s="3" t="str">
        <f t="shared" si="5"/>
        <v>Geographie Erdkunde Land Hauptstadt Mazedonien Skopje Europa</v>
      </c>
      <c r="C112" s="4" t="str">
        <f t="shared" si="3"/>
        <v>111 Mazedonien</v>
      </c>
      <c r="D112" s="4" t="str">
        <f t="shared" si="4"/>
        <v>Mazedonien: Wie heißt die Hauptstadt?</v>
      </c>
      <c r="E112" s="4" t="s">
        <v>69</v>
      </c>
      <c r="F112" s="4" t="s">
        <v>70</v>
      </c>
      <c r="G112" s="4" t="s">
        <v>78</v>
      </c>
      <c r="H112" s="4" t="s">
        <v>86</v>
      </c>
      <c r="I112" s="4" t="s">
        <v>94</v>
      </c>
      <c r="J112" s="3" t="s">
        <v>409</v>
      </c>
      <c r="K112" s="4" t="s">
        <v>414</v>
      </c>
    </row>
    <row r="113" spans="1:11" ht="42.6" customHeight="1" x14ac:dyDescent="0.3">
      <c r="A113" s="15" t="s">
        <v>1688</v>
      </c>
      <c r="B113" s="3" t="str">
        <f t="shared" si="5"/>
        <v>Geographie Erdkunde Land Hauptstadt Mexiko Mexiko-Stadt Nordamerika</v>
      </c>
      <c r="C113" s="4" t="str">
        <f t="shared" si="3"/>
        <v>112 Mexiko</v>
      </c>
      <c r="D113" s="4" t="str">
        <f t="shared" si="4"/>
        <v>Mexiko: Wie heißt die Hauptstadt?</v>
      </c>
      <c r="E113" s="4" t="s">
        <v>77</v>
      </c>
      <c r="F113" s="4" t="s">
        <v>78</v>
      </c>
      <c r="G113" s="4" t="s">
        <v>86</v>
      </c>
      <c r="H113" s="4" t="s">
        <v>94</v>
      </c>
      <c r="I113" s="4" t="s">
        <v>101</v>
      </c>
      <c r="J113" s="3" t="s">
        <v>409</v>
      </c>
      <c r="K113" s="4" t="s">
        <v>415</v>
      </c>
    </row>
    <row r="114" spans="1:11" ht="42.6" customHeight="1" x14ac:dyDescent="0.3">
      <c r="A114" s="15" t="s">
        <v>1689</v>
      </c>
      <c r="B114" s="3" t="str">
        <f t="shared" si="5"/>
        <v>Geographie Erdkunde Land Hauptstadt Mikronesien Palikir Ozeanien</v>
      </c>
      <c r="C114" s="4" t="str">
        <f t="shared" si="3"/>
        <v>113 Mikronesien</v>
      </c>
      <c r="D114" s="4" t="str">
        <f t="shared" si="4"/>
        <v>Mikronesien: Wie heißt die Hauptstadt?</v>
      </c>
      <c r="E114" s="4" t="s">
        <v>85</v>
      </c>
      <c r="F114" s="4" t="s">
        <v>86</v>
      </c>
      <c r="G114" s="4" t="s">
        <v>94</v>
      </c>
      <c r="H114" s="4" t="s">
        <v>101</v>
      </c>
      <c r="I114" s="4" t="s">
        <v>109</v>
      </c>
      <c r="J114" s="3" t="s">
        <v>409</v>
      </c>
      <c r="K114" s="4" t="s">
        <v>417</v>
      </c>
    </row>
    <row r="115" spans="1:11" ht="42.6" customHeight="1" x14ac:dyDescent="0.3">
      <c r="A115" s="15" t="s">
        <v>1690</v>
      </c>
      <c r="B115" s="3" t="str">
        <f t="shared" si="5"/>
        <v>Geographie Erdkunde Land Hauptstadt Moldawien Chișinău Europa</v>
      </c>
      <c r="C115" s="4" t="str">
        <f t="shared" si="3"/>
        <v>114 Moldawien</v>
      </c>
      <c r="D115" s="4" t="str">
        <f t="shared" si="4"/>
        <v>Moldawien: Wie heißt die Hauptstadt?</v>
      </c>
      <c r="E115" s="4" t="s">
        <v>93</v>
      </c>
      <c r="F115" s="4" t="s">
        <v>94</v>
      </c>
      <c r="G115" s="4" t="s">
        <v>101</v>
      </c>
      <c r="H115" s="4" t="s">
        <v>109</v>
      </c>
      <c r="I115" s="4" t="s">
        <v>117</v>
      </c>
      <c r="J115" s="3" t="s">
        <v>409</v>
      </c>
      <c r="K115" s="4" t="s">
        <v>414</v>
      </c>
    </row>
    <row r="116" spans="1:11" ht="42.6" customHeight="1" x14ac:dyDescent="0.3">
      <c r="A116" s="15" t="s">
        <v>1691</v>
      </c>
      <c r="B116" s="3" t="str">
        <f t="shared" si="5"/>
        <v>Geographie Erdkunde Land Hauptstadt Monaco Monaco Europa</v>
      </c>
      <c r="C116" s="4" t="str">
        <f t="shared" si="3"/>
        <v>115 Monaco</v>
      </c>
      <c r="D116" s="4" t="str">
        <f t="shared" si="4"/>
        <v>Monaco: Wie heißt die Hauptstadt?</v>
      </c>
      <c r="E116" s="4" t="s">
        <v>101</v>
      </c>
      <c r="F116" s="4" t="s">
        <v>101</v>
      </c>
      <c r="G116" s="4" t="s">
        <v>109</v>
      </c>
      <c r="H116" s="4" t="s">
        <v>117</v>
      </c>
      <c r="I116" s="4" t="s">
        <v>125</v>
      </c>
      <c r="J116" s="3" t="s">
        <v>409</v>
      </c>
      <c r="K116" s="4" t="s">
        <v>414</v>
      </c>
    </row>
    <row r="117" spans="1:11" ht="42.6" customHeight="1" x14ac:dyDescent="0.3">
      <c r="A117" s="15" t="s">
        <v>1692</v>
      </c>
      <c r="B117" s="3" t="str">
        <f t="shared" si="5"/>
        <v>Geographie Erdkunde Land Hauptstadt Mongolei Ulaanbaatar Asien</v>
      </c>
      <c r="C117" s="4" t="str">
        <f t="shared" si="3"/>
        <v>116 Mongolei</v>
      </c>
      <c r="D117" s="4" t="str">
        <f t="shared" si="4"/>
        <v>Mongolei: Wie heißt die Hauptstadt?</v>
      </c>
      <c r="E117" s="4" t="s">
        <v>108</v>
      </c>
      <c r="F117" s="4" t="s">
        <v>109</v>
      </c>
      <c r="G117" s="4" t="s">
        <v>117</v>
      </c>
      <c r="H117" s="4" t="s">
        <v>125</v>
      </c>
      <c r="I117" s="4" t="s">
        <v>133</v>
      </c>
      <c r="J117" s="3" t="s">
        <v>409</v>
      </c>
      <c r="K117" s="4" t="s">
        <v>413</v>
      </c>
    </row>
    <row r="118" spans="1:11" ht="42.6" customHeight="1" x14ac:dyDescent="0.3">
      <c r="A118" s="15" t="s">
        <v>1693</v>
      </c>
      <c r="B118" s="3" t="str">
        <f t="shared" si="5"/>
        <v>Geographie Erdkunde Land Hauptstadt Montenegro Podgorica Europa</v>
      </c>
      <c r="C118" s="4" t="str">
        <f t="shared" si="3"/>
        <v>117 Montenegro</v>
      </c>
      <c r="D118" s="4" t="str">
        <f t="shared" si="4"/>
        <v>Montenegro: Wie heißt die Hauptstadt?</v>
      </c>
      <c r="E118" s="4" t="s">
        <v>116</v>
      </c>
      <c r="F118" s="4" t="s">
        <v>117</v>
      </c>
      <c r="G118" s="4" t="s">
        <v>125</v>
      </c>
      <c r="H118" s="4" t="s">
        <v>133</v>
      </c>
      <c r="I118" s="4" t="s">
        <v>141</v>
      </c>
      <c r="J118" s="3" t="s">
        <v>409</v>
      </c>
      <c r="K118" s="4" t="s">
        <v>414</v>
      </c>
    </row>
    <row r="119" spans="1:11" ht="42.6" customHeight="1" x14ac:dyDescent="0.3">
      <c r="A119" s="15" t="s">
        <v>1694</v>
      </c>
      <c r="B119" s="3" t="str">
        <f t="shared" si="5"/>
        <v>Geographie Erdkunde Land Hauptstadt Mosambik Maputo Afrika</v>
      </c>
      <c r="C119" s="4" t="str">
        <f t="shared" si="3"/>
        <v>118 Mosambik</v>
      </c>
      <c r="D119" s="4" t="str">
        <f t="shared" si="4"/>
        <v>Mosambik: Wie heißt die Hauptstadt?</v>
      </c>
      <c r="E119" s="4" t="s">
        <v>124</v>
      </c>
      <c r="F119" s="4" t="s">
        <v>125</v>
      </c>
      <c r="G119" s="4" t="s">
        <v>133</v>
      </c>
      <c r="H119" s="4" t="s">
        <v>141</v>
      </c>
      <c r="I119" s="4" t="s">
        <v>149</v>
      </c>
      <c r="J119" s="3" t="s">
        <v>409</v>
      </c>
      <c r="K119" s="4" t="s">
        <v>412</v>
      </c>
    </row>
    <row r="120" spans="1:11" ht="42.6" customHeight="1" x14ac:dyDescent="0.3">
      <c r="A120" s="15" t="s">
        <v>1695</v>
      </c>
      <c r="B120" s="3" t="str">
        <f t="shared" si="5"/>
        <v>Geographie Erdkunde Land Hauptstadt Myanmar Naypyidaw Asien</v>
      </c>
      <c r="C120" s="4" t="str">
        <f t="shared" si="3"/>
        <v>119 Myanmar</v>
      </c>
      <c r="D120" s="4" t="str">
        <f t="shared" si="4"/>
        <v>Myanmar: Wie heißt die Hauptstadt?</v>
      </c>
      <c r="E120" s="4" t="s">
        <v>132</v>
      </c>
      <c r="F120" s="4" t="s">
        <v>133</v>
      </c>
      <c r="G120" s="4" t="s">
        <v>141</v>
      </c>
      <c r="H120" s="4" t="s">
        <v>149</v>
      </c>
      <c r="I120" s="4" t="s">
        <v>157</v>
      </c>
      <c r="J120" s="3" t="s">
        <v>409</v>
      </c>
      <c r="K120" s="4" t="s">
        <v>413</v>
      </c>
    </row>
    <row r="121" spans="1:11" ht="42.6" customHeight="1" x14ac:dyDescent="0.3">
      <c r="A121" s="15" t="s">
        <v>1696</v>
      </c>
      <c r="B121" s="3" t="str">
        <f t="shared" si="5"/>
        <v>Geographie Erdkunde Land Hauptstadt Namibia Windhoek Afrika</v>
      </c>
      <c r="C121" s="4" t="str">
        <f t="shared" si="3"/>
        <v>120 Namibia</v>
      </c>
      <c r="D121" s="4" t="str">
        <f t="shared" si="4"/>
        <v>Namibia: Wie heißt die Hauptstadt?</v>
      </c>
      <c r="E121" s="4" t="s">
        <v>140</v>
      </c>
      <c r="F121" s="4" t="s">
        <v>141</v>
      </c>
      <c r="G121" s="4" t="s">
        <v>149</v>
      </c>
      <c r="H121" s="4" t="s">
        <v>157</v>
      </c>
      <c r="I121" s="4" t="s">
        <v>165</v>
      </c>
      <c r="J121" s="3" t="s">
        <v>409</v>
      </c>
      <c r="K121" s="4" t="s">
        <v>412</v>
      </c>
    </row>
    <row r="122" spans="1:11" ht="42.6" customHeight="1" x14ac:dyDescent="0.3">
      <c r="A122" s="15" t="s">
        <v>1697</v>
      </c>
      <c r="B122" s="3" t="str">
        <f t="shared" si="5"/>
        <v>Geographie Erdkunde Land Hauptstadt Nauru (de facto) Yaren Ozeanien</v>
      </c>
      <c r="C122" s="4" t="str">
        <f t="shared" si="3"/>
        <v>121 Nauru (de facto)</v>
      </c>
      <c r="D122" s="4" t="str">
        <f t="shared" si="4"/>
        <v>Nauru (de facto): Wie heißt die Hauptstadt?</v>
      </c>
      <c r="E122" s="4" t="s">
        <v>148</v>
      </c>
      <c r="F122" s="4" t="s">
        <v>149</v>
      </c>
      <c r="G122" s="4" t="s">
        <v>157</v>
      </c>
      <c r="H122" s="4" t="s">
        <v>165</v>
      </c>
      <c r="I122" s="4" t="s">
        <v>173</v>
      </c>
      <c r="J122" s="3" t="s">
        <v>409</v>
      </c>
      <c r="K122" s="4" t="s">
        <v>417</v>
      </c>
    </row>
    <row r="123" spans="1:11" ht="42.6" customHeight="1" x14ac:dyDescent="0.3">
      <c r="A123" s="15" t="s">
        <v>1815</v>
      </c>
      <c r="B123" s="3" t="str">
        <f t="shared" si="5"/>
        <v>Geographie Erdkunde Land Hauptstadt Nepal Kathmandu Asien</v>
      </c>
      <c r="C123" s="4" t="str">
        <f t="shared" si="3"/>
        <v>122 Nepal</v>
      </c>
      <c r="D123" s="4" t="str">
        <f t="shared" si="4"/>
        <v>Nepal: Wie heißt die Hauptstadt?</v>
      </c>
      <c r="E123" s="4" t="s">
        <v>156</v>
      </c>
      <c r="F123" s="4" t="s">
        <v>157</v>
      </c>
      <c r="G123" s="4" t="s">
        <v>165</v>
      </c>
      <c r="H123" s="4" t="s">
        <v>173</v>
      </c>
      <c r="I123" s="4" t="s">
        <v>181</v>
      </c>
      <c r="J123" s="3" t="s">
        <v>409</v>
      </c>
      <c r="K123" s="4" t="s">
        <v>413</v>
      </c>
    </row>
    <row r="124" spans="1:11" ht="42.6" customHeight="1" x14ac:dyDescent="0.3">
      <c r="A124" s="15" t="s">
        <v>1816</v>
      </c>
      <c r="B124" s="3" t="str">
        <f t="shared" si="5"/>
        <v>Geographie Erdkunde Land Hauptstadt Neuseeland Wellington Australien</v>
      </c>
      <c r="C124" s="4" t="str">
        <f t="shared" si="3"/>
        <v>123 Neuseeland</v>
      </c>
      <c r="D124" s="4" t="str">
        <f t="shared" si="4"/>
        <v>Neuseeland: Wie heißt die Hauptstadt?</v>
      </c>
      <c r="E124" s="4" t="s">
        <v>164</v>
      </c>
      <c r="F124" s="4" t="s">
        <v>165</v>
      </c>
      <c r="G124" s="4" t="s">
        <v>173</v>
      </c>
      <c r="H124" s="4" t="s">
        <v>181</v>
      </c>
      <c r="I124" s="4" t="s">
        <v>189</v>
      </c>
      <c r="J124" s="3" t="s">
        <v>409</v>
      </c>
      <c r="K124" s="4" t="s">
        <v>99</v>
      </c>
    </row>
    <row r="125" spans="1:11" ht="42.6" customHeight="1" x14ac:dyDescent="0.3">
      <c r="A125" s="15" t="s">
        <v>1817</v>
      </c>
      <c r="B125" s="3" t="str">
        <f t="shared" si="5"/>
        <v>Geographie Erdkunde Land Hauptstadt Nicaragua Managua Nordamerika</v>
      </c>
      <c r="C125" s="4" t="str">
        <f t="shared" si="3"/>
        <v>124 Nicaragua</v>
      </c>
      <c r="D125" s="4" t="str">
        <f t="shared" si="4"/>
        <v>Nicaragua: Wie heißt die Hauptstadt?</v>
      </c>
      <c r="E125" s="4" t="s">
        <v>172</v>
      </c>
      <c r="F125" s="4" t="s">
        <v>173</v>
      </c>
      <c r="G125" s="4" t="s">
        <v>181</v>
      </c>
      <c r="H125" s="4" t="s">
        <v>189</v>
      </c>
      <c r="I125" s="4" t="s">
        <v>197</v>
      </c>
      <c r="J125" s="3" t="s">
        <v>409</v>
      </c>
      <c r="K125" s="4" t="s">
        <v>415</v>
      </c>
    </row>
    <row r="126" spans="1:11" ht="42.6" customHeight="1" x14ac:dyDescent="0.3">
      <c r="A126" s="15" t="s">
        <v>1818</v>
      </c>
      <c r="B126" s="3" t="str">
        <f t="shared" si="5"/>
        <v>Geographie Erdkunde Land Hauptstadt Niederlande  Amsterdam Europa</v>
      </c>
      <c r="C126" s="4" t="str">
        <f t="shared" si="3"/>
        <v xml:space="preserve">125 Niederlande </v>
      </c>
      <c r="D126" s="4" t="str">
        <f t="shared" si="4"/>
        <v>Niederlande : Wie heißt die Hauptstadt?</v>
      </c>
      <c r="E126" s="4" t="s">
        <v>180</v>
      </c>
      <c r="F126" s="4" t="s">
        <v>181</v>
      </c>
      <c r="G126" s="4" t="s">
        <v>189</v>
      </c>
      <c r="H126" s="4" t="s">
        <v>197</v>
      </c>
      <c r="I126" s="4" t="s">
        <v>205</v>
      </c>
      <c r="J126" s="3" t="s">
        <v>409</v>
      </c>
      <c r="K126" s="4" t="s">
        <v>414</v>
      </c>
    </row>
    <row r="127" spans="1:11" ht="42.6" customHeight="1" x14ac:dyDescent="0.3">
      <c r="A127" s="15" t="s">
        <v>1819</v>
      </c>
      <c r="B127" s="3" t="str">
        <f t="shared" si="5"/>
        <v>Geographie Erdkunde Land Hauptstadt Niederlande (Regierungssitz) Den Haag Europa</v>
      </c>
      <c r="C127" s="4" t="str">
        <f t="shared" si="3"/>
        <v>126 Niederlande (Regierungssitz)</v>
      </c>
      <c r="D127" s="4" t="str">
        <f t="shared" si="4"/>
        <v>Niederlande (Regierungssitz): Wie heißt die Hauptstadt?</v>
      </c>
      <c r="E127" s="4" t="s">
        <v>188</v>
      </c>
      <c r="F127" s="4" t="s">
        <v>189</v>
      </c>
      <c r="G127" s="4" t="s">
        <v>197</v>
      </c>
      <c r="H127" s="4" t="s">
        <v>205</v>
      </c>
      <c r="I127" s="4" t="s">
        <v>213</v>
      </c>
      <c r="J127" s="3" t="s">
        <v>409</v>
      </c>
      <c r="K127" s="4" t="s">
        <v>414</v>
      </c>
    </row>
    <row r="128" spans="1:11" ht="42.6" customHeight="1" x14ac:dyDescent="0.3">
      <c r="A128" s="15" t="s">
        <v>1820</v>
      </c>
      <c r="B128" s="3" t="str">
        <f t="shared" si="5"/>
        <v>Geographie Erdkunde Land Hauptstadt Niger Niamey Afrika</v>
      </c>
      <c r="C128" s="4" t="str">
        <f t="shared" si="3"/>
        <v>127 Niger</v>
      </c>
      <c r="D128" s="4" t="str">
        <f t="shared" si="4"/>
        <v>Niger: Wie heißt die Hauptstadt?</v>
      </c>
      <c r="E128" s="4" t="s">
        <v>196</v>
      </c>
      <c r="F128" s="4" t="s">
        <v>197</v>
      </c>
      <c r="G128" s="4" t="s">
        <v>205</v>
      </c>
      <c r="H128" s="4" t="s">
        <v>213</v>
      </c>
      <c r="I128" s="4" t="s">
        <v>221</v>
      </c>
      <c r="J128" s="3" t="s">
        <v>409</v>
      </c>
      <c r="K128" s="4" t="s">
        <v>412</v>
      </c>
    </row>
    <row r="129" spans="1:11" ht="42.6" customHeight="1" x14ac:dyDescent="0.3">
      <c r="A129" s="15" t="s">
        <v>1821</v>
      </c>
      <c r="B129" s="3" t="str">
        <f t="shared" si="5"/>
        <v>Geographie Erdkunde Land Hauptstadt Nigeria Abuja Afrika</v>
      </c>
      <c r="C129" s="4" t="str">
        <f t="shared" si="3"/>
        <v>128 Nigeria</v>
      </c>
      <c r="D129" s="4" t="str">
        <f t="shared" si="4"/>
        <v>Nigeria: Wie heißt die Hauptstadt?</v>
      </c>
      <c r="E129" s="4" t="s">
        <v>204</v>
      </c>
      <c r="F129" s="4" t="s">
        <v>205</v>
      </c>
      <c r="G129" s="4" t="s">
        <v>213</v>
      </c>
      <c r="H129" s="4" t="s">
        <v>221</v>
      </c>
      <c r="I129" s="4" t="s">
        <v>229</v>
      </c>
      <c r="J129" s="3" t="s">
        <v>409</v>
      </c>
      <c r="K129" s="4" t="s">
        <v>412</v>
      </c>
    </row>
    <row r="130" spans="1:11" ht="42.6" customHeight="1" x14ac:dyDescent="0.3">
      <c r="A130" s="15" t="s">
        <v>1822</v>
      </c>
      <c r="B130" s="3" t="str">
        <f t="shared" si="5"/>
        <v>Geographie Erdkunde Land Hauptstadt Niue Alofi Ozeanien</v>
      </c>
      <c r="C130" s="4" t="str">
        <f t="shared" ref="C130:C193" si="6">A130&amp;" "&amp;E130</f>
        <v>129 Niue</v>
      </c>
      <c r="D130" s="4" t="str">
        <f t="shared" ref="D130:D193" si="7">E130&amp;": Wie heißt die Hauptstadt?"</f>
        <v>Niue: Wie heißt die Hauptstadt?</v>
      </c>
      <c r="E130" s="4" t="s">
        <v>212</v>
      </c>
      <c r="F130" s="4" t="s">
        <v>213</v>
      </c>
      <c r="G130" s="4" t="s">
        <v>221</v>
      </c>
      <c r="H130" s="4" t="s">
        <v>229</v>
      </c>
      <c r="I130" s="4" t="s">
        <v>237</v>
      </c>
      <c r="J130" s="3" t="s">
        <v>409</v>
      </c>
      <c r="K130" s="4" t="s">
        <v>417</v>
      </c>
    </row>
    <row r="131" spans="1:11" ht="42.6" customHeight="1" x14ac:dyDescent="0.3">
      <c r="A131" s="15" t="s">
        <v>1823</v>
      </c>
      <c r="B131" s="3" t="str">
        <f t="shared" ref="B131:B194" si="8">"Geographie Erdkunde Land Hauptstadt "&amp;E131&amp;" "&amp;F131&amp;" "&amp;K131</f>
        <v>Geographie Erdkunde Land Hauptstadt Norwegen Oslo Europa</v>
      </c>
      <c r="C131" s="4" t="str">
        <f t="shared" si="6"/>
        <v>130 Norwegen</v>
      </c>
      <c r="D131" s="4" t="str">
        <f t="shared" si="7"/>
        <v>Norwegen: Wie heißt die Hauptstadt?</v>
      </c>
      <c r="E131" s="4" t="s">
        <v>220</v>
      </c>
      <c r="F131" s="4" t="s">
        <v>221</v>
      </c>
      <c r="G131" s="4" t="s">
        <v>229</v>
      </c>
      <c r="H131" s="4" t="s">
        <v>237</v>
      </c>
      <c r="I131" s="4" t="s">
        <v>245</v>
      </c>
      <c r="J131" s="3" t="s">
        <v>409</v>
      </c>
      <c r="K131" s="4" t="s">
        <v>414</v>
      </c>
    </row>
    <row r="132" spans="1:11" ht="42.6" customHeight="1" x14ac:dyDescent="0.3">
      <c r="A132" s="15" t="s">
        <v>1824</v>
      </c>
      <c r="B132" s="3" t="str">
        <f t="shared" si="8"/>
        <v>Geographie Erdkunde Land Hauptstadt Oman Maskat Asien</v>
      </c>
      <c r="C132" s="4" t="str">
        <f t="shared" si="6"/>
        <v>131 Oman</v>
      </c>
      <c r="D132" s="4" t="str">
        <f t="shared" si="7"/>
        <v>Oman: Wie heißt die Hauptstadt?</v>
      </c>
      <c r="E132" s="4" t="s">
        <v>228</v>
      </c>
      <c r="F132" s="4" t="s">
        <v>229</v>
      </c>
      <c r="G132" s="4" t="s">
        <v>237</v>
      </c>
      <c r="H132" s="4" t="s">
        <v>245</v>
      </c>
      <c r="I132" s="4" t="s">
        <v>253</v>
      </c>
      <c r="J132" s="3" t="s">
        <v>409</v>
      </c>
      <c r="K132" s="4" t="s">
        <v>413</v>
      </c>
    </row>
    <row r="133" spans="1:11" ht="42.6" customHeight="1" x14ac:dyDescent="0.3">
      <c r="A133" s="15" t="s">
        <v>1825</v>
      </c>
      <c r="B133" s="3" t="str">
        <f t="shared" si="8"/>
        <v>Geographie Erdkunde Land Hauptstadt Österreich Wien Europa</v>
      </c>
      <c r="C133" s="4" t="str">
        <f t="shared" si="6"/>
        <v>132 Österreich</v>
      </c>
      <c r="D133" s="4" t="str">
        <f t="shared" si="7"/>
        <v>Österreich: Wie heißt die Hauptstadt?</v>
      </c>
      <c r="E133" s="4" t="s">
        <v>236</v>
      </c>
      <c r="F133" s="4" t="s">
        <v>237</v>
      </c>
      <c r="G133" s="4" t="s">
        <v>245</v>
      </c>
      <c r="H133" s="4" t="s">
        <v>253</v>
      </c>
      <c r="I133" s="4" t="s">
        <v>261</v>
      </c>
      <c r="J133" s="3" t="s">
        <v>409</v>
      </c>
      <c r="K133" s="4" t="s">
        <v>414</v>
      </c>
    </row>
    <row r="134" spans="1:11" ht="42.6" customHeight="1" x14ac:dyDescent="0.3">
      <c r="A134" s="15" t="s">
        <v>1826</v>
      </c>
      <c r="B134" s="3" t="str">
        <f t="shared" si="8"/>
        <v>Geographie Erdkunde Land Hauptstadt Osttimor Dili Asien</v>
      </c>
      <c r="C134" s="4" t="str">
        <f t="shared" si="6"/>
        <v>133 Osttimor</v>
      </c>
      <c r="D134" s="4" t="str">
        <f t="shared" si="7"/>
        <v>Osttimor: Wie heißt die Hauptstadt?</v>
      </c>
      <c r="E134" s="4" t="s">
        <v>244</v>
      </c>
      <c r="F134" s="4" t="s">
        <v>245</v>
      </c>
      <c r="G134" s="4" t="s">
        <v>253</v>
      </c>
      <c r="H134" s="4" t="s">
        <v>261</v>
      </c>
      <c r="I134" s="4" t="s">
        <v>269</v>
      </c>
      <c r="J134" s="3" t="s">
        <v>409</v>
      </c>
      <c r="K134" s="4" t="s">
        <v>413</v>
      </c>
    </row>
    <row r="135" spans="1:11" ht="42.6" customHeight="1" x14ac:dyDescent="0.3">
      <c r="A135" s="15" t="s">
        <v>1827</v>
      </c>
      <c r="B135" s="3" t="str">
        <f t="shared" si="8"/>
        <v>Geographie Erdkunde Land Hauptstadt Pakistan Islamabad Asien</v>
      </c>
      <c r="C135" s="4" t="str">
        <f t="shared" si="6"/>
        <v>134 Pakistan</v>
      </c>
      <c r="D135" s="4" t="str">
        <f t="shared" si="7"/>
        <v>Pakistan: Wie heißt die Hauptstadt?</v>
      </c>
      <c r="E135" s="4" t="s">
        <v>252</v>
      </c>
      <c r="F135" s="4" t="s">
        <v>253</v>
      </c>
      <c r="G135" s="4" t="s">
        <v>261</v>
      </c>
      <c r="H135" s="4" t="s">
        <v>269</v>
      </c>
      <c r="I135" s="4" t="s">
        <v>277</v>
      </c>
      <c r="J135" s="3" t="s">
        <v>409</v>
      </c>
      <c r="K135" s="4" t="s">
        <v>413</v>
      </c>
    </row>
    <row r="136" spans="1:11" ht="42.6" customHeight="1" x14ac:dyDescent="0.3">
      <c r="A136" s="15" t="s">
        <v>1828</v>
      </c>
      <c r="B136" s="3" t="str">
        <f t="shared" si="8"/>
        <v>Geographie Erdkunde Land Hauptstadt Palau Ngerulmud Ozeanien</v>
      </c>
      <c r="C136" s="4" t="str">
        <f t="shared" si="6"/>
        <v>135 Palau</v>
      </c>
      <c r="D136" s="4" t="str">
        <f t="shared" si="7"/>
        <v>Palau: Wie heißt die Hauptstadt?</v>
      </c>
      <c r="E136" s="4" t="s">
        <v>260</v>
      </c>
      <c r="F136" s="4" t="s">
        <v>261</v>
      </c>
      <c r="G136" s="4" t="s">
        <v>269</v>
      </c>
      <c r="H136" s="4" t="s">
        <v>277</v>
      </c>
      <c r="I136" s="4" t="s">
        <v>285</v>
      </c>
      <c r="J136" s="3" t="s">
        <v>409</v>
      </c>
      <c r="K136" s="4" t="s">
        <v>417</v>
      </c>
    </row>
    <row r="137" spans="1:11" ht="42.6" customHeight="1" x14ac:dyDescent="0.3">
      <c r="A137" s="15" t="s">
        <v>1829</v>
      </c>
      <c r="B137" s="3" t="str">
        <f t="shared" si="8"/>
        <v>Geographie Erdkunde Land Hauptstadt Panama Panama-Stadt Nordamerika</v>
      </c>
      <c r="C137" s="4" t="str">
        <f t="shared" si="6"/>
        <v>136 Panama</v>
      </c>
      <c r="D137" s="4" t="str">
        <f t="shared" si="7"/>
        <v>Panama: Wie heißt die Hauptstadt?</v>
      </c>
      <c r="E137" s="4" t="s">
        <v>268</v>
      </c>
      <c r="F137" s="4" t="s">
        <v>269</v>
      </c>
      <c r="G137" s="4" t="s">
        <v>277</v>
      </c>
      <c r="H137" s="4" t="s">
        <v>285</v>
      </c>
      <c r="I137" s="4" t="s">
        <v>293</v>
      </c>
      <c r="J137" s="3" t="s">
        <v>409</v>
      </c>
      <c r="K137" s="4" t="s">
        <v>415</v>
      </c>
    </row>
    <row r="138" spans="1:11" ht="42.6" customHeight="1" x14ac:dyDescent="0.3">
      <c r="A138" s="15" t="s">
        <v>1830</v>
      </c>
      <c r="B138" s="3" t="str">
        <f t="shared" si="8"/>
        <v>Geographie Erdkunde Land Hauptstadt Papua-Neuguinea Port Moresby Australien</v>
      </c>
      <c r="C138" s="4" t="str">
        <f t="shared" si="6"/>
        <v>137 Papua-Neuguinea</v>
      </c>
      <c r="D138" s="4" t="str">
        <f t="shared" si="7"/>
        <v>Papua-Neuguinea: Wie heißt die Hauptstadt?</v>
      </c>
      <c r="E138" s="4" t="s">
        <v>276</v>
      </c>
      <c r="F138" s="4" t="s">
        <v>277</v>
      </c>
      <c r="G138" s="4" t="s">
        <v>285</v>
      </c>
      <c r="H138" s="4" t="s">
        <v>293</v>
      </c>
      <c r="I138" s="4" t="s">
        <v>301</v>
      </c>
      <c r="J138" s="3" t="s">
        <v>409</v>
      </c>
      <c r="K138" s="4" t="s">
        <v>99</v>
      </c>
    </row>
    <row r="139" spans="1:11" ht="42.6" customHeight="1" x14ac:dyDescent="0.3">
      <c r="A139" s="15" t="s">
        <v>1831</v>
      </c>
      <c r="B139" s="3" t="str">
        <f t="shared" si="8"/>
        <v>Geographie Erdkunde Land Hauptstadt Paraguay Asunción Südamerika</v>
      </c>
      <c r="C139" s="4" t="str">
        <f t="shared" si="6"/>
        <v>138 Paraguay</v>
      </c>
      <c r="D139" s="4" t="str">
        <f t="shared" si="7"/>
        <v>Paraguay: Wie heißt die Hauptstadt?</v>
      </c>
      <c r="E139" s="4" t="s">
        <v>284</v>
      </c>
      <c r="F139" s="4" t="s">
        <v>285</v>
      </c>
      <c r="G139" s="4" t="s">
        <v>293</v>
      </c>
      <c r="H139" s="4" t="s">
        <v>301</v>
      </c>
      <c r="I139" s="4" t="s">
        <v>308</v>
      </c>
      <c r="J139" s="3" t="s">
        <v>409</v>
      </c>
      <c r="K139" s="4" t="s">
        <v>416</v>
      </c>
    </row>
    <row r="140" spans="1:11" ht="42.6" customHeight="1" x14ac:dyDescent="0.3">
      <c r="A140" s="15" t="s">
        <v>1832</v>
      </c>
      <c r="B140" s="3" t="str">
        <f t="shared" si="8"/>
        <v>Geographie Erdkunde Land Hauptstadt Peru Lima Südamerika</v>
      </c>
      <c r="C140" s="4" t="str">
        <f t="shared" si="6"/>
        <v>139 Peru</v>
      </c>
      <c r="D140" s="4" t="str">
        <f t="shared" si="7"/>
        <v>Peru: Wie heißt die Hauptstadt?</v>
      </c>
      <c r="E140" s="4" t="s">
        <v>292</v>
      </c>
      <c r="F140" s="4" t="s">
        <v>293</v>
      </c>
      <c r="G140" s="4" t="s">
        <v>301</v>
      </c>
      <c r="H140" s="4" t="s">
        <v>308</v>
      </c>
      <c r="I140" s="4" t="s">
        <v>316</v>
      </c>
      <c r="J140" s="3" t="s">
        <v>409</v>
      </c>
      <c r="K140" s="4" t="s">
        <v>416</v>
      </c>
    </row>
    <row r="141" spans="1:11" ht="42.6" customHeight="1" x14ac:dyDescent="0.3">
      <c r="A141" s="15" t="s">
        <v>1833</v>
      </c>
      <c r="B141" s="3" t="str">
        <f t="shared" si="8"/>
        <v>Geographie Erdkunde Land Hauptstadt Philippinen Manila Asien</v>
      </c>
      <c r="C141" s="4" t="str">
        <f t="shared" si="6"/>
        <v>140 Philippinen</v>
      </c>
      <c r="D141" s="4" t="str">
        <f t="shared" si="7"/>
        <v>Philippinen: Wie heißt die Hauptstadt?</v>
      </c>
      <c r="E141" s="4" t="s">
        <v>300</v>
      </c>
      <c r="F141" s="4" t="s">
        <v>301</v>
      </c>
      <c r="G141" s="4" t="s">
        <v>308</v>
      </c>
      <c r="H141" s="4" t="s">
        <v>316</v>
      </c>
      <c r="I141" s="4" t="s">
        <v>324</v>
      </c>
      <c r="J141" s="3" t="s">
        <v>409</v>
      </c>
      <c r="K141" s="4" t="s">
        <v>413</v>
      </c>
    </row>
    <row r="142" spans="1:11" ht="42.6" customHeight="1" x14ac:dyDescent="0.3">
      <c r="A142" s="15" t="s">
        <v>1834</v>
      </c>
      <c r="B142" s="3" t="str">
        <f t="shared" si="8"/>
        <v>Geographie Erdkunde Land Hauptstadt Polen Warschau Europa</v>
      </c>
      <c r="C142" s="4" t="str">
        <f t="shared" si="6"/>
        <v>141 Polen</v>
      </c>
      <c r="D142" s="4" t="str">
        <f t="shared" si="7"/>
        <v>Polen: Wie heißt die Hauptstadt?</v>
      </c>
      <c r="E142" s="4" t="s">
        <v>307</v>
      </c>
      <c r="F142" s="4" t="s">
        <v>308</v>
      </c>
      <c r="G142" s="4" t="s">
        <v>316</v>
      </c>
      <c r="H142" s="4" t="s">
        <v>324</v>
      </c>
      <c r="I142" s="4" t="s">
        <v>331</v>
      </c>
      <c r="J142" s="3" t="s">
        <v>409</v>
      </c>
      <c r="K142" s="4" t="s">
        <v>414</v>
      </c>
    </row>
    <row r="143" spans="1:11" ht="42.6" customHeight="1" x14ac:dyDescent="0.3">
      <c r="A143" s="15" t="s">
        <v>1835</v>
      </c>
      <c r="B143" s="3" t="str">
        <f t="shared" si="8"/>
        <v>Geographie Erdkunde Land Hauptstadt Portugal Lissabon Europa</v>
      </c>
      <c r="C143" s="4" t="str">
        <f t="shared" si="6"/>
        <v>142 Portugal</v>
      </c>
      <c r="D143" s="4" t="str">
        <f t="shared" si="7"/>
        <v>Portugal: Wie heißt die Hauptstadt?</v>
      </c>
      <c r="E143" s="4" t="s">
        <v>315</v>
      </c>
      <c r="F143" s="4" t="s">
        <v>316</v>
      </c>
      <c r="G143" s="4" t="s">
        <v>324</v>
      </c>
      <c r="H143" s="4" t="s">
        <v>331</v>
      </c>
      <c r="I143" s="4" t="s">
        <v>339</v>
      </c>
      <c r="J143" s="3" t="s">
        <v>409</v>
      </c>
      <c r="K143" s="4" t="s">
        <v>414</v>
      </c>
    </row>
    <row r="144" spans="1:11" ht="42.6" customHeight="1" x14ac:dyDescent="0.3">
      <c r="A144" s="15" t="s">
        <v>1836</v>
      </c>
      <c r="B144" s="3" t="str">
        <f t="shared" si="8"/>
        <v>Geographie Erdkunde Land Hauptstadt Ruanda Kigali Afrika</v>
      </c>
      <c r="C144" s="4" t="str">
        <f t="shared" si="6"/>
        <v>143 Ruanda</v>
      </c>
      <c r="D144" s="4" t="str">
        <f t="shared" si="7"/>
        <v>Ruanda: Wie heißt die Hauptstadt?</v>
      </c>
      <c r="E144" s="4" t="s">
        <v>323</v>
      </c>
      <c r="F144" s="4" t="s">
        <v>324</v>
      </c>
      <c r="G144" s="4" t="s">
        <v>331</v>
      </c>
      <c r="H144" s="4" t="s">
        <v>339</v>
      </c>
      <c r="I144" s="4" t="s">
        <v>347</v>
      </c>
      <c r="J144" s="3" t="s">
        <v>409</v>
      </c>
      <c r="K144" s="4" t="s">
        <v>412</v>
      </c>
    </row>
    <row r="145" spans="1:11" ht="42.6" customHeight="1" x14ac:dyDescent="0.3">
      <c r="A145" s="15" t="s">
        <v>1837</v>
      </c>
      <c r="B145" s="3" t="str">
        <f t="shared" si="8"/>
        <v>Geographie Erdkunde Land Hauptstadt Rumänien Bukarest Europa</v>
      </c>
      <c r="C145" s="4" t="str">
        <f t="shared" si="6"/>
        <v>144 Rumänien</v>
      </c>
      <c r="D145" s="4" t="str">
        <f t="shared" si="7"/>
        <v>Rumänien: Wie heißt die Hauptstadt?</v>
      </c>
      <c r="E145" s="4" t="s">
        <v>330</v>
      </c>
      <c r="F145" s="4" t="s">
        <v>331</v>
      </c>
      <c r="G145" s="4" t="s">
        <v>339</v>
      </c>
      <c r="H145" s="4" t="s">
        <v>347</v>
      </c>
      <c r="I145" s="4" t="s">
        <v>355</v>
      </c>
      <c r="J145" s="3" t="s">
        <v>409</v>
      </c>
      <c r="K145" s="4" t="s">
        <v>414</v>
      </c>
    </row>
    <row r="146" spans="1:11" ht="42.6" customHeight="1" x14ac:dyDescent="0.3">
      <c r="A146" s="15" t="s">
        <v>1838</v>
      </c>
      <c r="B146" s="3" t="str">
        <f t="shared" si="8"/>
        <v>Geographie Erdkunde Land Hauptstadt Russland Moskau Asien/Europa</v>
      </c>
      <c r="C146" s="4" t="str">
        <f t="shared" si="6"/>
        <v>145 Russland</v>
      </c>
      <c r="D146" s="4" t="str">
        <f t="shared" si="7"/>
        <v>Russland: Wie heißt die Hauptstadt?</v>
      </c>
      <c r="E146" s="4" t="s">
        <v>338</v>
      </c>
      <c r="F146" s="4" t="s">
        <v>339</v>
      </c>
      <c r="G146" s="4" t="s">
        <v>347</v>
      </c>
      <c r="H146" s="4" t="s">
        <v>355</v>
      </c>
      <c r="I146" s="4" t="s">
        <v>363</v>
      </c>
      <c r="J146" s="3" t="s">
        <v>409</v>
      </c>
      <c r="K146" s="4" t="s">
        <v>418</v>
      </c>
    </row>
    <row r="147" spans="1:11" ht="42.6" customHeight="1" x14ac:dyDescent="0.3">
      <c r="A147" s="15" t="s">
        <v>1839</v>
      </c>
      <c r="B147" s="3" t="str">
        <f t="shared" si="8"/>
        <v>Geographie Erdkunde Land Hauptstadt Salomonen Honiara Ozeanien</v>
      </c>
      <c r="C147" s="4" t="str">
        <f t="shared" si="6"/>
        <v>146 Salomonen</v>
      </c>
      <c r="D147" s="4" t="str">
        <f t="shared" si="7"/>
        <v>Salomonen: Wie heißt die Hauptstadt?</v>
      </c>
      <c r="E147" s="4" t="s">
        <v>346</v>
      </c>
      <c r="F147" s="4" t="s">
        <v>347</v>
      </c>
      <c r="G147" s="4" t="s">
        <v>355</v>
      </c>
      <c r="H147" s="4" t="s">
        <v>363</v>
      </c>
      <c r="I147" s="4" t="s">
        <v>370</v>
      </c>
      <c r="J147" s="3" t="s">
        <v>409</v>
      </c>
      <c r="K147" s="4" t="s">
        <v>417</v>
      </c>
    </row>
    <row r="148" spans="1:11" ht="42.6" customHeight="1" x14ac:dyDescent="0.3">
      <c r="A148" s="15" t="s">
        <v>1840</v>
      </c>
      <c r="B148" s="3" t="str">
        <f t="shared" si="8"/>
        <v>Geographie Erdkunde Land Hauptstadt Sambia Lusaka Afrika</v>
      </c>
      <c r="C148" s="4" t="str">
        <f t="shared" si="6"/>
        <v>147 Sambia</v>
      </c>
      <c r="D148" s="4" t="str">
        <f t="shared" si="7"/>
        <v>Sambia: Wie heißt die Hauptstadt?</v>
      </c>
      <c r="E148" s="4" t="s">
        <v>354</v>
      </c>
      <c r="F148" s="4" t="s">
        <v>355</v>
      </c>
      <c r="G148" s="4" t="s">
        <v>363</v>
      </c>
      <c r="H148" s="4" t="s">
        <v>370</v>
      </c>
      <c r="I148" s="4" t="s">
        <v>378</v>
      </c>
      <c r="J148" s="3" t="s">
        <v>409</v>
      </c>
      <c r="K148" s="4" t="s">
        <v>412</v>
      </c>
    </row>
    <row r="149" spans="1:11" ht="42.6" customHeight="1" x14ac:dyDescent="0.3">
      <c r="A149" s="15" t="s">
        <v>1841</v>
      </c>
      <c r="B149" s="3" t="str">
        <f t="shared" si="8"/>
        <v>Geographie Erdkunde Land Hauptstadt Samoa Apia Ozeanien</v>
      </c>
      <c r="C149" s="4" t="str">
        <f t="shared" si="6"/>
        <v>148 Samoa</v>
      </c>
      <c r="D149" s="4" t="str">
        <f t="shared" si="7"/>
        <v>Samoa: Wie heißt die Hauptstadt?</v>
      </c>
      <c r="E149" s="4" t="s">
        <v>362</v>
      </c>
      <c r="F149" s="4" t="s">
        <v>363</v>
      </c>
      <c r="G149" s="4" t="s">
        <v>370</v>
      </c>
      <c r="H149" s="4" t="s">
        <v>378</v>
      </c>
      <c r="I149" s="4" t="s">
        <v>386</v>
      </c>
      <c r="J149" s="3" t="s">
        <v>409</v>
      </c>
      <c r="K149" s="4" t="s">
        <v>417</v>
      </c>
    </row>
    <row r="150" spans="1:11" ht="42.6" customHeight="1" x14ac:dyDescent="0.3">
      <c r="A150" s="15" t="s">
        <v>1842</v>
      </c>
      <c r="B150" s="3" t="str">
        <f t="shared" si="8"/>
        <v>Geographie Erdkunde Land Hauptstadt San Marino San Marino Europa</v>
      </c>
      <c r="C150" s="4" t="str">
        <f t="shared" si="6"/>
        <v>149 San Marino</v>
      </c>
      <c r="D150" s="4" t="str">
        <f t="shared" si="7"/>
        <v>San Marino: Wie heißt die Hauptstadt?</v>
      </c>
      <c r="E150" s="4" t="s">
        <v>370</v>
      </c>
      <c r="F150" s="4" t="s">
        <v>370</v>
      </c>
      <c r="G150" s="4" t="s">
        <v>378</v>
      </c>
      <c r="H150" s="4" t="s">
        <v>386</v>
      </c>
      <c r="I150" s="4" t="s">
        <v>393</v>
      </c>
      <c r="J150" s="3" t="s">
        <v>409</v>
      </c>
      <c r="K150" s="4" t="s">
        <v>414</v>
      </c>
    </row>
    <row r="151" spans="1:11" ht="42.6" customHeight="1" x14ac:dyDescent="0.3">
      <c r="A151" s="15" t="s">
        <v>1843</v>
      </c>
      <c r="B151" s="3" t="str">
        <f t="shared" si="8"/>
        <v>Geographie Erdkunde Land Hauptstadt São Tomé und Príncipe São Tomé Afrika</v>
      </c>
      <c r="C151" s="4" t="str">
        <f t="shared" si="6"/>
        <v>150 São Tomé und Príncipe</v>
      </c>
      <c r="D151" s="4" t="str">
        <f t="shared" si="7"/>
        <v>São Tomé und Príncipe: Wie heißt die Hauptstadt?</v>
      </c>
      <c r="E151" s="4" t="s">
        <v>377</v>
      </c>
      <c r="F151" s="4" t="s">
        <v>378</v>
      </c>
      <c r="G151" s="4" t="s">
        <v>386</v>
      </c>
      <c r="H151" s="4" t="s">
        <v>393</v>
      </c>
      <c r="I151" s="4" t="s">
        <v>401</v>
      </c>
      <c r="J151" s="3" t="s">
        <v>409</v>
      </c>
      <c r="K151" s="4" t="s">
        <v>412</v>
      </c>
    </row>
    <row r="152" spans="1:11" ht="42.6" customHeight="1" x14ac:dyDescent="0.3">
      <c r="A152" s="15" t="s">
        <v>1844</v>
      </c>
      <c r="B152" s="3" t="str">
        <f t="shared" si="8"/>
        <v>Geographie Erdkunde Land Hauptstadt Saudi-Arabien Riad Asien</v>
      </c>
      <c r="C152" s="4" t="str">
        <f t="shared" si="6"/>
        <v>151 Saudi-Arabien</v>
      </c>
      <c r="D152" s="4" t="str">
        <f t="shared" si="7"/>
        <v>Saudi-Arabien: Wie heißt die Hauptstadt?</v>
      </c>
      <c r="E152" s="4" t="s">
        <v>385</v>
      </c>
      <c r="F152" s="4" t="s">
        <v>386</v>
      </c>
      <c r="G152" s="4" t="s">
        <v>393</v>
      </c>
      <c r="H152" s="4" t="s">
        <v>401</v>
      </c>
      <c r="I152" s="4" t="s">
        <v>11</v>
      </c>
      <c r="J152" s="3" t="s">
        <v>409</v>
      </c>
      <c r="K152" s="4" t="s">
        <v>413</v>
      </c>
    </row>
    <row r="153" spans="1:11" ht="42.6" customHeight="1" x14ac:dyDescent="0.3">
      <c r="A153" s="15" t="s">
        <v>1845</v>
      </c>
      <c r="B153" s="3" t="str">
        <f t="shared" si="8"/>
        <v>Geographie Erdkunde Land Hauptstadt Schweden Stockholm Europa</v>
      </c>
      <c r="C153" s="4" t="str">
        <f t="shared" si="6"/>
        <v>152 Schweden</v>
      </c>
      <c r="D153" s="4" t="str">
        <f t="shared" si="7"/>
        <v>Schweden: Wie heißt die Hauptstadt?</v>
      </c>
      <c r="E153" s="4" t="s">
        <v>392</v>
      </c>
      <c r="F153" s="4" t="s">
        <v>393</v>
      </c>
      <c r="G153" s="4" t="s">
        <v>401</v>
      </c>
      <c r="H153" s="4" t="s">
        <v>11</v>
      </c>
      <c r="I153" s="4" t="s">
        <v>19</v>
      </c>
      <c r="J153" s="3" t="s">
        <v>409</v>
      </c>
      <c r="K153" s="4" t="s">
        <v>414</v>
      </c>
    </row>
    <row r="154" spans="1:11" ht="42.6" customHeight="1" x14ac:dyDescent="0.3">
      <c r="A154" s="15" t="s">
        <v>1846</v>
      </c>
      <c r="B154" s="3" t="str">
        <f t="shared" si="8"/>
        <v>Geographie Erdkunde Land Hauptstadt Schweiz (de facto)[152] Bern Europa</v>
      </c>
      <c r="C154" s="4" t="str">
        <f t="shared" si="6"/>
        <v>153 Schweiz (de facto)[152]</v>
      </c>
      <c r="D154" s="4" t="str">
        <f t="shared" si="7"/>
        <v>Schweiz (de facto)[152]: Wie heißt die Hauptstadt?</v>
      </c>
      <c r="E154" s="4" t="s">
        <v>400</v>
      </c>
      <c r="F154" s="4" t="s">
        <v>401</v>
      </c>
      <c r="G154" s="4" t="s">
        <v>11</v>
      </c>
      <c r="H154" s="4" t="s">
        <v>19</v>
      </c>
      <c r="I154" s="4" t="s">
        <v>27</v>
      </c>
      <c r="J154" s="3" t="s">
        <v>409</v>
      </c>
      <c r="K154" s="4" t="s">
        <v>414</v>
      </c>
    </row>
    <row r="155" spans="1:11" ht="42.6" customHeight="1" x14ac:dyDescent="0.3">
      <c r="A155" s="15" t="s">
        <v>1847</v>
      </c>
      <c r="B155" s="3" t="str">
        <f t="shared" si="8"/>
        <v>Geographie Erdkunde Land Hauptstadt Senegal Dakar Afrika</v>
      </c>
      <c r="C155" s="4" t="str">
        <f t="shared" si="6"/>
        <v>154 Senegal</v>
      </c>
      <c r="D155" s="4" t="str">
        <f t="shared" si="7"/>
        <v>Senegal: Wie heißt die Hauptstadt?</v>
      </c>
      <c r="E155" s="4" t="s">
        <v>10</v>
      </c>
      <c r="F155" s="4" t="s">
        <v>11</v>
      </c>
      <c r="G155" s="4" t="s">
        <v>19</v>
      </c>
      <c r="H155" s="4" t="s">
        <v>27</v>
      </c>
      <c r="I155" s="4" t="s">
        <v>35</v>
      </c>
      <c r="J155" s="3" t="s">
        <v>409</v>
      </c>
      <c r="K155" s="4" t="s">
        <v>412</v>
      </c>
    </row>
    <row r="156" spans="1:11" ht="42.6" customHeight="1" x14ac:dyDescent="0.3">
      <c r="A156" s="15" t="s">
        <v>1848</v>
      </c>
      <c r="B156" s="3" t="str">
        <f t="shared" si="8"/>
        <v>Geographie Erdkunde Land Hauptstadt Serbien Belgrad Europa</v>
      </c>
      <c r="C156" s="4" t="str">
        <f t="shared" si="6"/>
        <v>155 Serbien</v>
      </c>
      <c r="D156" s="4" t="str">
        <f t="shared" si="7"/>
        <v>Serbien: Wie heißt die Hauptstadt?</v>
      </c>
      <c r="E156" s="4" t="s">
        <v>18</v>
      </c>
      <c r="F156" s="4" t="s">
        <v>19</v>
      </c>
      <c r="G156" s="4" t="s">
        <v>27</v>
      </c>
      <c r="H156" s="4" t="s">
        <v>35</v>
      </c>
      <c r="I156" s="4" t="s">
        <v>43</v>
      </c>
      <c r="J156" s="3" t="s">
        <v>409</v>
      </c>
      <c r="K156" s="4" t="s">
        <v>414</v>
      </c>
    </row>
    <row r="157" spans="1:11" ht="42.6" customHeight="1" x14ac:dyDescent="0.3">
      <c r="A157" s="15" t="s">
        <v>1849</v>
      </c>
      <c r="B157" s="3" t="str">
        <f t="shared" si="8"/>
        <v>Geographie Erdkunde Land Hauptstadt Seychellen Victoria Afrika</v>
      </c>
      <c r="C157" s="4" t="str">
        <f t="shared" si="6"/>
        <v>156 Seychellen</v>
      </c>
      <c r="D157" s="4" t="str">
        <f t="shared" si="7"/>
        <v>Seychellen: Wie heißt die Hauptstadt?</v>
      </c>
      <c r="E157" s="4" t="s">
        <v>26</v>
      </c>
      <c r="F157" s="4" t="s">
        <v>27</v>
      </c>
      <c r="G157" s="4" t="s">
        <v>35</v>
      </c>
      <c r="H157" s="4" t="s">
        <v>43</v>
      </c>
      <c r="I157" s="4" t="s">
        <v>50</v>
      </c>
      <c r="J157" s="3" t="s">
        <v>409</v>
      </c>
      <c r="K157" s="4" t="s">
        <v>412</v>
      </c>
    </row>
    <row r="158" spans="1:11" ht="42.6" customHeight="1" x14ac:dyDescent="0.3">
      <c r="A158" s="15" t="s">
        <v>1850</v>
      </c>
      <c r="B158" s="3" t="str">
        <f t="shared" si="8"/>
        <v>Geographie Erdkunde Land Hauptstadt Sierra Leone Freetown Afrika</v>
      </c>
      <c r="C158" s="4" t="str">
        <f t="shared" si="6"/>
        <v>157 Sierra Leone</v>
      </c>
      <c r="D158" s="4" t="str">
        <f t="shared" si="7"/>
        <v>Sierra Leone: Wie heißt die Hauptstadt?</v>
      </c>
      <c r="E158" s="4" t="s">
        <v>34</v>
      </c>
      <c r="F158" s="4" t="s">
        <v>35</v>
      </c>
      <c r="G158" s="4" t="s">
        <v>43</v>
      </c>
      <c r="H158" s="4" t="s">
        <v>50</v>
      </c>
      <c r="I158" s="4" t="s">
        <v>58</v>
      </c>
      <c r="J158" s="3" t="s">
        <v>409</v>
      </c>
      <c r="K158" s="4" t="s">
        <v>412</v>
      </c>
    </row>
    <row r="159" spans="1:11" ht="42.6" customHeight="1" x14ac:dyDescent="0.3">
      <c r="A159" s="15" t="s">
        <v>1851</v>
      </c>
      <c r="B159" s="3" t="str">
        <f t="shared" si="8"/>
        <v>Geographie Erdkunde Land Hauptstadt Simbabwe Harare Afrika</v>
      </c>
      <c r="C159" s="4" t="str">
        <f t="shared" si="6"/>
        <v>158 Simbabwe</v>
      </c>
      <c r="D159" s="4" t="str">
        <f t="shared" si="7"/>
        <v>Simbabwe: Wie heißt die Hauptstadt?</v>
      </c>
      <c r="E159" s="4" t="s">
        <v>42</v>
      </c>
      <c r="F159" s="4" t="s">
        <v>43</v>
      </c>
      <c r="G159" s="4" t="s">
        <v>50</v>
      </c>
      <c r="H159" s="4" t="s">
        <v>58</v>
      </c>
      <c r="I159" s="4" t="s">
        <v>66</v>
      </c>
      <c r="J159" s="3" t="s">
        <v>409</v>
      </c>
      <c r="K159" s="4" t="s">
        <v>412</v>
      </c>
    </row>
    <row r="160" spans="1:11" ht="42.6" customHeight="1" x14ac:dyDescent="0.3">
      <c r="A160" s="15" t="s">
        <v>1852</v>
      </c>
      <c r="B160" s="3" t="str">
        <f t="shared" si="8"/>
        <v>Geographie Erdkunde Land Hauptstadt Singapur Singapur Asien</v>
      </c>
      <c r="C160" s="4" t="str">
        <f t="shared" si="6"/>
        <v>159 Singapur</v>
      </c>
      <c r="D160" s="4" t="str">
        <f t="shared" si="7"/>
        <v>Singapur: Wie heißt die Hauptstadt?</v>
      </c>
      <c r="E160" s="4" t="s">
        <v>50</v>
      </c>
      <c r="F160" s="4" t="s">
        <v>50</v>
      </c>
      <c r="G160" s="4" t="s">
        <v>58</v>
      </c>
      <c r="H160" s="4" t="s">
        <v>66</v>
      </c>
      <c r="I160" s="4" t="s">
        <v>74</v>
      </c>
      <c r="J160" s="3" t="s">
        <v>409</v>
      </c>
      <c r="K160" s="4" t="s">
        <v>413</v>
      </c>
    </row>
    <row r="161" spans="1:11" ht="42.6" customHeight="1" x14ac:dyDescent="0.3">
      <c r="A161" s="15" t="s">
        <v>1853</v>
      </c>
      <c r="B161" s="3" t="str">
        <f t="shared" si="8"/>
        <v>Geographie Erdkunde Land Hauptstadt Slowakei Bratislava Europa</v>
      </c>
      <c r="C161" s="4" t="str">
        <f t="shared" si="6"/>
        <v>160 Slowakei</v>
      </c>
      <c r="D161" s="4" t="str">
        <f t="shared" si="7"/>
        <v>Slowakei: Wie heißt die Hauptstadt?</v>
      </c>
      <c r="E161" s="4" t="s">
        <v>57</v>
      </c>
      <c r="F161" s="4" t="s">
        <v>58</v>
      </c>
      <c r="G161" s="4" t="s">
        <v>66</v>
      </c>
      <c r="H161" s="4" t="s">
        <v>74</v>
      </c>
      <c r="I161" s="4" t="s">
        <v>82</v>
      </c>
      <c r="J161" s="3" t="s">
        <v>409</v>
      </c>
      <c r="K161" s="4" t="s">
        <v>414</v>
      </c>
    </row>
    <row r="162" spans="1:11" ht="42.6" customHeight="1" x14ac:dyDescent="0.3">
      <c r="A162" s="15" t="s">
        <v>1854</v>
      </c>
      <c r="B162" s="3" t="str">
        <f t="shared" si="8"/>
        <v>Geographie Erdkunde Land Hauptstadt Slowenien Ljubljana Europa</v>
      </c>
      <c r="C162" s="4" t="str">
        <f t="shared" si="6"/>
        <v>161 Slowenien</v>
      </c>
      <c r="D162" s="4" t="str">
        <f t="shared" si="7"/>
        <v>Slowenien: Wie heißt die Hauptstadt?</v>
      </c>
      <c r="E162" s="4" t="s">
        <v>65</v>
      </c>
      <c r="F162" s="4" t="s">
        <v>66</v>
      </c>
      <c r="G162" s="4" t="s">
        <v>74</v>
      </c>
      <c r="H162" s="4" t="s">
        <v>82</v>
      </c>
      <c r="I162" s="4" t="s">
        <v>90</v>
      </c>
      <c r="J162" s="3" t="s">
        <v>409</v>
      </c>
      <c r="K162" s="4" t="s">
        <v>414</v>
      </c>
    </row>
    <row r="163" spans="1:11" ht="42.6" customHeight="1" x14ac:dyDescent="0.3">
      <c r="A163" s="15" t="s">
        <v>1855</v>
      </c>
      <c r="B163" s="3" t="str">
        <f t="shared" si="8"/>
        <v>Geographie Erdkunde Land Hauptstadt Somalia Mogadischu Afrika</v>
      </c>
      <c r="C163" s="4" t="str">
        <f t="shared" si="6"/>
        <v>162 Somalia</v>
      </c>
      <c r="D163" s="4" t="str">
        <f t="shared" si="7"/>
        <v>Somalia: Wie heißt die Hauptstadt?</v>
      </c>
      <c r="E163" s="4" t="s">
        <v>73</v>
      </c>
      <c r="F163" s="4" t="s">
        <v>74</v>
      </c>
      <c r="G163" s="4" t="s">
        <v>82</v>
      </c>
      <c r="H163" s="4" t="s">
        <v>90</v>
      </c>
      <c r="I163" s="4" t="s">
        <v>98</v>
      </c>
      <c r="J163" s="3" t="s">
        <v>409</v>
      </c>
      <c r="K163" s="4" t="s">
        <v>412</v>
      </c>
    </row>
    <row r="164" spans="1:11" ht="42.6" customHeight="1" x14ac:dyDescent="0.3">
      <c r="A164" s="15" t="s">
        <v>1856</v>
      </c>
      <c r="B164" s="3" t="str">
        <f t="shared" si="8"/>
        <v>Geographie Erdkunde Land Hauptstadt Spanien Madrid Europa</v>
      </c>
      <c r="C164" s="4" t="str">
        <f t="shared" si="6"/>
        <v>163 Spanien</v>
      </c>
      <c r="D164" s="4" t="str">
        <f t="shared" si="7"/>
        <v>Spanien: Wie heißt die Hauptstadt?</v>
      </c>
      <c r="E164" s="4" t="s">
        <v>81</v>
      </c>
      <c r="F164" s="4" t="s">
        <v>82</v>
      </c>
      <c r="G164" s="4" t="s">
        <v>90</v>
      </c>
      <c r="H164" s="4" t="s">
        <v>98</v>
      </c>
      <c r="I164" s="4" t="s">
        <v>105</v>
      </c>
      <c r="J164" s="3" t="s">
        <v>409</v>
      </c>
      <c r="K164" s="4" t="s">
        <v>414</v>
      </c>
    </row>
    <row r="165" spans="1:11" ht="42.6" customHeight="1" x14ac:dyDescent="0.3">
      <c r="A165" s="15" t="s">
        <v>1857</v>
      </c>
      <c r="B165" s="3" t="str">
        <f t="shared" si="8"/>
        <v>Geographie Erdkunde Land Hauptstadt Sri Lanka Sri Jayewardenepura Asien</v>
      </c>
      <c r="C165" s="4" t="str">
        <f t="shared" si="6"/>
        <v>164 Sri Lanka</v>
      </c>
      <c r="D165" s="4" t="str">
        <f t="shared" si="7"/>
        <v>Sri Lanka: Wie heißt die Hauptstadt?</v>
      </c>
      <c r="E165" s="4" t="s">
        <v>89</v>
      </c>
      <c r="F165" s="4" t="s">
        <v>90</v>
      </c>
      <c r="G165" s="4" t="s">
        <v>98</v>
      </c>
      <c r="H165" s="4" t="s">
        <v>105</v>
      </c>
      <c r="I165" s="4" t="s">
        <v>113</v>
      </c>
      <c r="J165" s="3" t="s">
        <v>409</v>
      </c>
      <c r="K165" s="4" t="s">
        <v>413</v>
      </c>
    </row>
    <row r="166" spans="1:11" ht="42.6" customHeight="1" x14ac:dyDescent="0.3">
      <c r="A166" s="15" t="s">
        <v>1858</v>
      </c>
      <c r="B166" s="3" t="str">
        <f t="shared" si="8"/>
        <v>Geographie Erdkunde Land Hauptstadt St. Kitts und Nevis Basseterre Nordamerika</v>
      </c>
      <c r="C166" s="4" t="str">
        <f t="shared" si="6"/>
        <v>165 St. Kitts und Nevis</v>
      </c>
      <c r="D166" s="4" t="str">
        <f t="shared" si="7"/>
        <v>St. Kitts und Nevis: Wie heißt die Hauptstadt?</v>
      </c>
      <c r="E166" s="4" t="s">
        <v>97</v>
      </c>
      <c r="F166" s="4" t="s">
        <v>98</v>
      </c>
      <c r="G166" s="4" t="s">
        <v>105</v>
      </c>
      <c r="H166" s="4" t="s">
        <v>113</v>
      </c>
      <c r="I166" s="4" t="s">
        <v>121</v>
      </c>
      <c r="J166" s="3" t="s">
        <v>409</v>
      </c>
      <c r="K166" s="4" t="s">
        <v>415</v>
      </c>
    </row>
    <row r="167" spans="1:11" ht="42.6" customHeight="1" x14ac:dyDescent="0.3">
      <c r="A167" s="15" t="s">
        <v>1859</v>
      </c>
      <c r="B167" s="3" t="str">
        <f t="shared" si="8"/>
        <v>Geographie Erdkunde Land Hauptstadt St. Lucia Castries Nordamerika</v>
      </c>
      <c r="C167" s="4" t="str">
        <f t="shared" si="6"/>
        <v>166 St. Lucia</v>
      </c>
      <c r="D167" s="4" t="str">
        <f t="shared" si="7"/>
        <v>St. Lucia: Wie heißt die Hauptstadt?</v>
      </c>
      <c r="E167" s="4" t="s">
        <v>104</v>
      </c>
      <c r="F167" s="4" t="s">
        <v>105</v>
      </c>
      <c r="G167" s="4" t="s">
        <v>113</v>
      </c>
      <c r="H167" s="4" t="s">
        <v>121</v>
      </c>
      <c r="I167" s="4" t="s">
        <v>129</v>
      </c>
      <c r="J167" s="3" t="s">
        <v>409</v>
      </c>
      <c r="K167" s="4" t="s">
        <v>415</v>
      </c>
    </row>
    <row r="168" spans="1:11" ht="42.6" customHeight="1" x14ac:dyDescent="0.3">
      <c r="A168" s="15" t="s">
        <v>1860</v>
      </c>
      <c r="B168" s="3" t="str">
        <f t="shared" si="8"/>
        <v>Geographie Erdkunde Land Hauptstadt St. Vincent und die Grenadinen Kingstown Südamerika</v>
      </c>
      <c r="C168" s="4" t="str">
        <f t="shared" si="6"/>
        <v>167 St. Vincent und die Grenadinen</v>
      </c>
      <c r="D168" s="4" t="str">
        <f t="shared" si="7"/>
        <v>St. Vincent und die Grenadinen: Wie heißt die Hauptstadt?</v>
      </c>
      <c r="E168" s="4" t="s">
        <v>112</v>
      </c>
      <c r="F168" s="4" t="s">
        <v>113</v>
      </c>
      <c r="G168" s="4" t="s">
        <v>121</v>
      </c>
      <c r="H168" s="4" t="s">
        <v>129</v>
      </c>
      <c r="I168" s="4" t="s">
        <v>145</v>
      </c>
      <c r="J168" s="3" t="s">
        <v>409</v>
      </c>
      <c r="K168" s="4" t="s">
        <v>416</v>
      </c>
    </row>
    <row r="169" spans="1:11" ht="42.6" customHeight="1" x14ac:dyDescent="0.3">
      <c r="A169" s="15" t="s">
        <v>1861</v>
      </c>
      <c r="B169" s="3" t="str">
        <f t="shared" si="8"/>
        <v>Geographie Erdkunde Land Hauptstadt Südafrika  Pretoria (Tshwane) Afrika</v>
      </c>
      <c r="C169" s="4" t="str">
        <f t="shared" si="6"/>
        <v xml:space="preserve">168 Südafrika </v>
      </c>
      <c r="D169" s="4" t="str">
        <f t="shared" si="7"/>
        <v>Südafrika : Wie heißt die Hauptstadt?</v>
      </c>
      <c r="E169" s="4" t="s">
        <v>120</v>
      </c>
      <c r="F169" s="4" t="s">
        <v>121</v>
      </c>
      <c r="G169" s="4" t="s">
        <v>129</v>
      </c>
      <c r="H169" s="4" t="s">
        <v>145</v>
      </c>
      <c r="I169" s="4" t="s">
        <v>137</v>
      </c>
      <c r="J169" s="3" t="s">
        <v>409</v>
      </c>
      <c r="K169" s="4" t="s">
        <v>412</v>
      </c>
    </row>
    <row r="170" spans="1:11" ht="42.6" customHeight="1" x14ac:dyDescent="0.3">
      <c r="A170" s="15" t="s">
        <v>1862</v>
      </c>
      <c r="B170" s="3" t="str">
        <f t="shared" si="8"/>
        <v>Geographie Erdkunde Land Hauptstadt Südafrika (Parlamentssitz) Kapstadt Afrika</v>
      </c>
      <c r="C170" s="4" t="str">
        <f t="shared" si="6"/>
        <v>169 Südafrika (Parlamentssitz)</v>
      </c>
      <c r="D170" s="4" t="str">
        <f t="shared" si="7"/>
        <v>Südafrika (Parlamentssitz): Wie heißt die Hauptstadt?</v>
      </c>
      <c r="E170" s="4" t="s">
        <v>128</v>
      </c>
      <c r="F170" s="4" t="s">
        <v>129</v>
      </c>
      <c r="G170" s="4" t="s">
        <v>145</v>
      </c>
      <c r="H170" s="4" t="s">
        <v>137</v>
      </c>
      <c r="I170" s="4" t="s">
        <v>153</v>
      </c>
      <c r="J170" s="3" t="s">
        <v>409</v>
      </c>
      <c r="K170" s="4" t="s">
        <v>412</v>
      </c>
    </row>
    <row r="171" spans="1:11" ht="42.6" customHeight="1" x14ac:dyDescent="0.3">
      <c r="A171" s="15" t="s">
        <v>1863</v>
      </c>
      <c r="B171" s="3" t="str">
        <f t="shared" si="8"/>
        <v>Geographie Erdkunde Land Hauptstadt Sudan Khartum Afrika</v>
      </c>
      <c r="C171" s="4" t="str">
        <f t="shared" si="6"/>
        <v>170 Sudan</v>
      </c>
      <c r="D171" s="4" t="str">
        <f t="shared" si="7"/>
        <v>Sudan: Wie heißt die Hauptstadt?</v>
      </c>
      <c r="E171" s="4" t="s">
        <v>144</v>
      </c>
      <c r="F171" s="4" t="s">
        <v>145</v>
      </c>
      <c r="G171" s="4" t="s">
        <v>137</v>
      </c>
      <c r="H171" s="4" t="s">
        <v>153</v>
      </c>
      <c r="I171" s="4" t="s">
        <v>161</v>
      </c>
      <c r="J171" s="3" t="s">
        <v>409</v>
      </c>
      <c r="K171" s="4" t="s">
        <v>412</v>
      </c>
    </row>
    <row r="172" spans="1:11" ht="42.6" customHeight="1" x14ac:dyDescent="0.3">
      <c r="A172" s="15" t="s">
        <v>1864</v>
      </c>
      <c r="B172" s="3" t="str">
        <f t="shared" si="8"/>
        <v>Geographie Erdkunde Land Hauptstadt Südsudan Juba Afrika</v>
      </c>
      <c r="C172" s="4" t="str">
        <f t="shared" si="6"/>
        <v>171 Südsudan</v>
      </c>
      <c r="D172" s="4" t="str">
        <f t="shared" si="7"/>
        <v>Südsudan: Wie heißt die Hauptstadt?</v>
      </c>
      <c r="E172" s="4" t="s">
        <v>136</v>
      </c>
      <c r="F172" s="4" t="s">
        <v>137</v>
      </c>
      <c r="G172" s="4" t="s">
        <v>153</v>
      </c>
      <c r="H172" s="4" t="s">
        <v>161</v>
      </c>
      <c r="I172" s="4" t="s">
        <v>169</v>
      </c>
      <c r="J172" s="3" t="s">
        <v>409</v>
      </c>
      <c r="K172" s="4" t="s">
        <v>412</v>
      </c>
    </row>
    <row r="173" spans="1:11" ht="42.6" customHeight="1" x14ac:dyDescent="0.3">
      <c r="A173" s="15" t="s">
        <v>1865</v>
      </c>
      <c r="B173" s="3" t="str">
        <f t="shared" si="8"/>
        <v>Geographie Erdkunde Land Hauptstadt Suriname Paramaribo Südamerika</v>
      </c>
      <c r="C173" s="4" t="str">
        <f t="shared" si="6"/>
        <v>172 Suriname</v>
      </c>
      <c r="D173" s="4" t="str">
        <f t="shared" si="7"/>
        <v>Suriname: Wie heißt die Hauptstadt?</v>
      </c>
      <c r="E173" s="4" t="s">
        <v>152</v>
      </c>
      <c r="F173" s="4" t="s">
        <v>153</v>
      </c>
      <c r="G173" s="4" t="s">
        <v>161</v>
      </c>
      <c r="H173" s="4" t="s">
        <v>169</v>
      </c>
      <c r="I173" s="4" t="s">
        <v>177</v>
      </c>
      <c r="J173" s="3" t="s">
        <v>409</v>
      </c>
      <c r="K173" s="4" t="s">
        <v>416</v>
      </c>
    </row>
    <row r="174" spans="1:11" ht="42.6" customHeight="1" x14ac:dyDescent="0.3">
      <c r="A174" s="15" t="s">
        <v>1866</v>
      </c>
      <c r="B174" s="3" t="str">
        <f t="shared" si="8"/>
        <v>Geographie Erdkunde Land Hauptstadt Swasiland Mbabane Afrika</v>
      </c>
      <c r="C174" s="4" t="str">
        <f t="shared" si="6"/>
        <v>173 Swasiland</v>
      </c>
      <c r="D174" s="4" t="str">
        <f t="shared" si="7"/>
        <v>Swasiland: Wie heißt die Hauptstadt?</v>
      </c>
      <c r="E174" s="4" t="s">
        <v>160</v>
      </c>
      <c r="F174" s="4" t="s">
        <v>161</v>
      </c>
      <c r="G174" s="4" t="s">
        <v>169</v>
      </c>
      <c r="H174" s="4" t="s">
        <v>177</v>
      </c>
      <c r="I174" s="4" t="s">
        <v>185</v>
      </c>
      <c r="J174" s="3" t="s">
        <v>409</v>
      </c>
      <c r="K174" s="4" t="s">
        <v>412</v>
      </c>
    </row>
    <row r="175" spans="1:11" ht="42.6" customHeight="1" x14ac:dyDescent="0.3">
      <c r="A175" s="15" t="s">
        <v>1867</v>
      </c>
      <c r="B175" s="3" t="str">
        <f t="shared" si="8"/>
        <v>Geographie Erdkunde Land Hauptstadt Syrien Damaskus Asien</v>
      </c>
      <c r="C175" s="4" t="str">
        <f t="shared" si="6"/>
        <v>174 Syrien</v>
      </c>
      <c r="D175" s="4" t="str">
        <f t="shared" si="7"/>
        <v>Syrien: Wie heißt die Hauptstadt?</v>
      </c>
      <c r="E175" s="4" t="s">
        <v>168</v>
      </c>
      <c r="F175" s="4" t="s">
        <v>169</v>
      </c>
      <c r="G175" s="4" t="s">
        <v>177</v>
      </c>
      <c r="H175" s="4" t="s">
        <v>185</v>
      </c>
      <c r="I175" s="4" t="s">
        <v>193</v>
      </c>
      <c r="J175" s="3" t="s">
        <v>409</v>
      </c>
      <c r="K175" s="4" t="s">
        <v>413</v>
      </c>
    </row>
    <row r="176" spans="1:11" ht="42.6" customHeight="1" x14ac:dyDescent="0.3">
      <c r="A176" s="15" t="s">
        <v>1868</v>
      </c>
      <c r="B176" s="3" t="str">
        <f t="shared" si="8"/>
        <v>Geographie Erdkunde Land Hauptstadt Tadschikistan Duschanbe Asien</v>
      </c>
      <c r="C176" s="4" t="str">
        <f t="shared" si="6"/>
        <v>175 Tadschikistan</v>
      </c>
      <c r="D176" s="4" t="str">
        <f t="shared" si="7"/>
        <v>Tadschikistan: Wie heißt die Hauptstadt?</v>
      </c>
      <c r="E176" s="4" t="s">
        <v>176</v>
      </c>
      <c r="F176" s="4" t="s">
        <v>177</v>
      </c>
      <c r="G176" s="4" t="s">
        <v>185</v>
      </c>
      <c r="H176" s="4" t="s">
        <v>193</v>
      </c>
      <c r="I176" s="4" t="s">
        <v>201</v>
      </c>
      <c r="J176" s="3" t="s">
        <v>409</v>
      </c>
      <c r="K176" s="4" t="s">
        <v>413</v>
      </c>
    </row>
    <row r="177" spans="1:11" ht="42.6" customHeight="1" x14ac:dyDescent="0.3">
      <c r="A177" s="15" t="s">
        <v>1869</v>
      </c>
      <c r="B177" s="3" t="str">
        <f t="shared" si="8"/>
        <v>Geographie Erdkunde Land Hauptstadt Tansania  Dodoma Afrika</v>
      </c>
      <c r="C177" s="4" t="str">
        <f t="shared" si="6"/>
        <v xml:space="preserve">176 Tansania </v>
      </c>
      <c r="D177" s="4" t="str">
        <f t="shared" si="7"/>
        <v>Tansania : Wie heißt die Hauptstadt?</v>
      </c>
      <c r="E177" s="4" t="s">
        <v>184</v>
      </c>
      <c r="F177" s="4" t="s">
        <v>185</v>
      </c>
      <c r="G177" s="4" t="s">
        <v>193</v>
      </c>
      <c r="H177" s="4" t="s">
        <v>201</v>
      </c>
      <c r="I177" s="4" t="s">
        <v>209</v>
      </c>
      <c r="J177" s="3" t="s">
        <v>409</v>
      </c>
      <c r="K177" s="4" t="s">
        <v>412</v>
      </c>
    </row>
    <row r="178" spans="1:11" ht="42.6" customHeight="1" x14ac:dyDescent="0.3">
      <c r="A178" s="15" t="s">
        <v>1870</v>
      </c>
      <c r="B178" s="3" t="str">
        <f t="shared" si="8"/>
        <v>Geographie Erdkunde Land Hauptstadt Tansania (Regierungssitz) Daressalam Afrika</v>
      </c>
      <c r="C178" s="4" t="str">
        <f t="shared" si="6"/>
        <v>177 Tansania (Regierungssitz)</v>
      </c>
      <c r="D178" s="4" t="str">
        <f t="shared" si="7"/>
        <v>Tansania (Regierungssitz): Wie heißt die Hauptstadt?</v>
      </c>
      <c r="E178" s="4" t="s">
        <v>192</v>
      </c>
      <c r="F178" s="4" t="s">
        <v>193</v>
      </c>
      <c r="G178" s="4" t="s">
        <v>201</v>
      </c>
      <c r="H178" s="4" t="s">
        <v>209</v>
      </c>
      <c r="I178" s="4" t="s">
        <v>217</v>
      </c>
      <c r="J178" s="3" t="s">
        <v>409</v>
      </c>
      <c r="K178" s="4" t="s">
        <v>412</v>
      </c>
    </row>
    <row r="179" spans="1:11" ht="42.6" customHeight="1" x14ac:dyDescent="0.3">
      <c r="A179" s="15" t="s">
        <v>1871</v>
      </c>
      <c r="B179" s="3" t="str">
        <f t="shared" si="8"/>
        <v>Geographie Erdkunde Land Hauptstadt Thailand Bangkok Asien</v>
      </c>
      <c r="C179" s="4" t="str">
        <f t="shared" si="6"/>
        <v>178 Thailand</v>
      </c>
      <c r="D179" s="4" t="str">
        <f t="shared" si="7"/>
        <v>Thailand: Wie heißt die Hauptstadt?</v>
      </c>
      <c r="E179" s="4" t="s">
        <v>200</v>
      </c>
      <c r="F179" s="4" t="s">
        <v>201</v>
      </c>
      <c r="G179" s="4" t="s">
        <v>209</v>
      </c>
      <c r="H179" s="4" t="s">
        <v>217</v>
      </c>
      <c r="I179" s="4" t="s">
        <v>225</v>
      </c>
      <c r="J179" s="3" t="s">
        <v>409</v>
      </c>
      <c r="K179" s="4" t="s">
        <v>413</v>
      </c>
    </row>
    <row r="180" spans="1:11" ht="42.6" customHeight="1" x14ac:dyDescent="0.3">
      <c r="A180" s="15" t="s">
        <v>1872</v>
      </c>
      <c r="B180" s="3" t="str">
        <f t="shared" si="8"/>
        <v>Geographie Erdkunde Land Hauptstadt Togo Lomé Afrika</v>
      </c>
      <c r="C180" s="4" t="str">
        <f t="shared" si="6"/>
        <v>179 Togo</v>
      </c>
      <c r="D180" s="4" t="str">
        <f t="shared" si="7"/>
        <v>Togo: Wie heißt die Hauptstadt?</v>
      </c>
      <c r="E180" s="4" t="s">
        <v>208</v>
      </c>
      <c r="F180" s="4" t="s">
        <v>209</v>
      </c>
      <c r="G180" s="4" t="s">
        <v>217</v>
      </c>
      <c r="H180" s="4" t="s">
        <v>225</v>
      </c>
      <c r="I180" s="4" t="s">
        <v>233</v>
      </c>
      <c r="J180" s="3" t="s">
        <v>409</v>
      </c>
      <c r="K180" s="4" t="s">
        <v>412</v>
      </c>
    </row>
    <row r="181" spans="1:11" ht="42.6" customHeight="1" x14ac:dyDescent="0.3">
      <c r="A181" s="15" t="s">
        <v>1873</v>
      </c>
      <c r="B181" s="3" t="str">
        <f t="shared" si="8"/>
        <v>Geographie Erdkunde Land Hauptstadt Tonga Nukuʻalofa Ozeanien</v>
      </c>
      <c r="C181" s="4" t="str">
        <f t="shared" si="6"/>
        <v>180 Tonga</v>
      </c>
      <c r="D181" s="4" t="str">
        <f t="shared" si="7"/>
        <v>Tonga: Wie heißt die Hauptstadt?</v>
      </c>
      <c r="E181" s="4" t="s">
        <v>216</v>
      </c>
      <c r="F181" s="4" t="s">
        <v>217</v>
      </c>
      <c r="G181" s="4" t="s">
        <v>225</v>
      </c>
      <c r="H181" s="4" t="s">
        <v>233</v>
      </c>
      <c r="I181" s="4" t="s">
        <v>241</v>
      </c>
      <c r="J181" s="3" t="s">
        <v>409</v>
      </c>
      <c r="K181" s="4" t="s">
        <v>417</v>
      </c>
    </row>
    <row r="182" spans="1:11" ht="42.6" customHeight="1" x14ac:dyDescent="0.3">
      <c r="A182" s="15" t="s">
        <v>1874</v>
      </c>
      <c r="B182" s="3" t="str">
        <f t="shared" si="8"/>
        <v>Geographie Erdkunde Land Hauptstadt Trinidad und Tobago Port of Spain Südamerika</v>
      </c>
      <c r="C182" s="4" t="str">
        <f t="shared" si="6"/>
        <v>181 Trinidad und Tobago</v>
      </c>
      <c r="D182" s="4" t="str">
        <f t="shared" si="7"/>
        <v>Trinidad und Tobago: Wie heißt die Hauptstadt?</v>
      </c>
      <c r="E182" s="4" t="s">
        <v>224</v>
      </c>
      <c r="F182" s="4" t="s">
        <v>225</v>
      </c>
      <c r="G182" s="4" t="s">
        <v>233</v>
      </c>
      <c r="H182" s="4" t="s">
        <v>241</v>
      </c>
      <c r="I182" s="4" t="s">
        <v>249</v>
      </c>
      <c r="J182" s="3" t="s">
        <v>409</v>
      </c>
      <c r="K182" s="4" t="s">
        <v>416</v>
      </c>
    </row>
    <row r="183" spans="1:11" ht="42.6" customHeight="1" x14ac:dyDescent="0.3">
      <c r="A183" s="15" t="s">
        <v>1875</v>
      </c>
      <c r="B183" s="3" t="str">
        <f t="shared" si="8"/>
        <v>Geographie Erdkunde Land Hauptstadt Tschad N’Djamena Afrika</v>
      </c>
      <c r="C183" s="4" t="str">
        <f t="shared" si="6"/>
        <v>182 Tschad</v>
      </c>
      <c r="D183" s="4" t="str">
        <f t="shared" si="7"/>
        <v>Tschad: Wie heißt die Hauptstadt?</v>
      </c>
      <c r="E183" s="4" t="s">
        <v>232</v>
      </c>
      <c r="F183" s="4" t="s">
        <v>233</v>
      </c>
      <c r="G183" s="4" t="s">
        <v>241</v>
      </c>
      <c r="H183" s="4" t="s">
        <v>249</v>
      </c>
      <c r="I183" s="4" t="s">
        <v>257</v>
      </c>
      <c r="J183" s="3" t="s">
        <v>409</v>
      </c>
      <c r="K183" s="4" t="s">
        <v>412</v>
      </c>
    </row>
    <row r="184" spans="1:11" ht="42.6" customHeight="1" x14ac:dyDescent="0.3">
      <c r="A184" s="15" t="s">
        <v>1876</v>
      </c>
      <c r="B184" s="3" t="str">
        <f t="shared" si="8"/>
        <v>Geographie Erdkunde Land Hauptstadt Tschechien Prag Europa</v>
      </c>
      <c r="C184" s="4" t="str">
        <f t="shared" si="6"/>
        <v>183 Tschechien</v>
      </c>
      <c r="D184" s="4" t="str">
        <f t="shared" si="7"/>
        <v>Tschechien: Wie heißt die Hauptstadt?</v>
      </c>
      <c r="E184" s="4" t="s">
        <v>240</v>
      </c>
      <c r="F184" s="4" t="s">
        <v>241</v>
      </c>
      <c r="G184" s="4" t="s">
        <v>249</v>
      </c>
      <c r="H184" s="4" t="s">
        <v>257</v>
      </c>
      <c r="I184" s="4" t="s">
        <v>265</v>
      </c>
      <c r="J184" s="3" t="s">
        <v>409</v>
      </c>
      <c r="K184" s="4" t="s">
        <v>414</v>
      </c>
    </row>
    <row r="185" spans="1:11" ht="42.6" customHeight="1" x14ac:dyDescent="0.3">
      <c r="A185" s="15" t="s">
        <v>1877</v>
      </c>
      <c r="B185" s="3" t="str">
        <f t="shared" si="8"/>
        <v>Geographie Erdkunde Land Hauptstadt Tunesien Tunis Afrika</v>
      </c>
      <c r="C185" s="4" t="str">
        <f t="shared" si="6"/>
        <v>184 Tunesien</v>
      </c>
      <c r="D185" s="4" t="str">
        <f t="shared" si="7"/>
        <v>Tunesien: Wie heißt die Hauptstadt?</v>
      </c>
      <c r="E185" s="4" t="s">
        <v>248</v>
      </c>
      <c r="F185" s="4" t="s">
        <v>249</v>
      </c>
      <c r="G185" s="4" t="s">
        <v>257</v>
      </c>
      <c r="H185" s="4" t="s">
        <v>265</v>
      </c>
      <c r="I185" s="4" t="s">
        <v>273</v>
      </c>
      <c r="J185" s="3" t="s">
        <v>409</v>
      </c>
      <c r="K185" s="4" t="s">
        <v>412</v>
      </c>
    </row>
    <row r="186" spans="1:11" ht="42.6" customHeight="1" x14ac:dyDescent="0.3">
      <c r="A186" s="15" t="s">
        <v>1878</v>
      </c>
      <c r="B186" s="3" t="str">
        <f t="shared" si="8"/>
        <v>Geographie Erdkunde Land Hauptstadt Türkei Ankara Asien/Europa</v>
      </c>
      <c r="C186" s="4" t="str">
        <f t="shared" si="6"/>
        <v>185 Türkei</v>
      </c>
      <c r="D186" s="4" t="str">
        <f t="shared" si="7"/>
        <v>Türkei: Wie heißt die Hauptstadt?</v>
      </c>
      <c r="E186" s="4" t="s">
        <v>256</v>
      </c>
      <c r="F186" s="4" t="s">
        <v>257</v>
      </c>
      <c r="G186" s="4" t="s">
        <v>265</v>
      </c>
      <c r="H186" s="4" t="s">
        <v>273</v>
      </c>
      <c r="I186" s="4" t="s">
        <v>281</v>
      </c>
      <c r="J186" s="3" t="s">
        <v>409</v>
      </c>
      <c r="K186" s="4" t="s">
        <v>418</v>
      </c>
    </row>
    <row r="187" spans="1:11" ht="42.6" customHeight="1" x14ac:dyDescent="0.3">
      <c r="A187" s="15" t="s">
        <v>1879</v>
      </c>
      <c r="B187" s="3" t="str">
        <f t="shared" si="8"/>
        <v>Geographie Erdkunde Land Hauptstadt Turkmenistan Aşgabat Asien</v>
      </c>
      <c r="C187" s="4" t="str">
        <f t="shared" si="6"/>
        <v>186 Turkmenistan</v>
      </c>
      <c r="D187" s="4" t="str">
        <f t="shared" si="7"/>
        <v>Turkmenistan: Wie heißt die Hauptstadt?</v>
      </c>
      <c r="E187" s="4" t="s">
        <v>264</v>
      </c>
      <c r="F187" s="4" t="s">
        <v>265</v>
      </c>
      <c r="G187" s="4" t="s">
        <v>273</v>
      </c>
      <c r="H187" s="4" t="s">
        <v>281</v>
      </c>
      <c r="I187" s="4" t="s">
        <v>289</v>
      </c>
      <c r="J187" s="3" t="s">
        <v>409</v>
      </c>
      <c r="K187" s="4" t="s">
        <v>413</v>
      </c>
    </row>
    <row r="188" spans="1:11" ht="42.6" customHeight="1" x14ac:dyDescent="0.3">
      <c r="A188" s="15" t="s">
        <v>1880</v>
      </c>
      <c r="B188" s="3" t="str">
        <f t="shared" si="8"/>
        <v>Geographie Erdkunde Land Hauptstadt Tuvalu Funafuti Ozeanien</v>
      </c>
      <c r="C188" s="4" t="str">
        <f t="shared" si="6"/>
        <v>187 Tuvalu</v>
      </c>
      <c r="D188" s="4" t="str">
        <f t="shared" si="7"/>
        <v>Tuvalu: Wie heißt die Hauptstadt?</v>
      </c>
      <c r="E188" s="4" t="s">
        <v>272</v>
      </c>
      <c r="F188" s="4" t="s">
        <v>273</v>
      </c>
      <c r="G188" s="4" t="s">
        <v>281</v>
      </c>
      <c r="H188" s="4" t="s">
        <v>289</v>
      </c>
      <c r="I188" s="4" t="s">
        <v>297</v>
      </c>
      <c r="J188" s="3" t="s">
        <v>409</v>
      </c>
      <c r="K188" s="4" t="s">
        <v>417</v>
      </c>
    </row>
    <row r="189" spans="1:11" ht="42.6" customHeight="1" x14ac:dyDescent="0.3">
      <c r="A189" s="15" t="s">
        <v>1881</v>
      </c>
      <c r="B189" s="3" t="str">
        <f t="shared" si="8"/>
        <v>Geographie Erdkunde Land Hauptstadt Uganda Kampala Afrika</v>
      </c>
      <c r="C189" s="4" t="str">
        <f t="shared" si="6"/>
        <v>188 Uganda</v>
      </c>
      <c r="D189" s="4" t="str">
        <f t="shared" si="7"/>
        <v>Uganda: Wie heißt die Hauptstadt?</v>
      </c>
      <c r="E189" s="4" t="s">
        <v>280</v>
      </c>
      <c r="F189" s="4" t="s">
        <v>281</v>
      </c>
      <c r="G189" s="4" t="s">
        <v>289</v>
      </c>
      <c r="H189" s="4" t="s">
        <v>297</v>
      </c>
      <c r="I189" s="4" t="s">
        <v>305</v>
      </c>
      <c r="J189" s="3" t="s">
        <v>409</v>
      </c>
      <c r="K189" s="4" t="s">
        <v>412</v>
      </c>
    </row>
    <row r="190" spans="1:11" ht="42.6" customHeight="1" x14ac:dyDescent="0.3">
      <c r="A190" s="15" t="s">
        <v>1882</v>
      </c>
      <c r="B190" s="3" t="str">
        <f t="shared" si="8"/>
        <v>Geographie Erdkunde Land Hauptstadt Ukraine Kiew Europa</v>
      </c>
      <c r="C190" s="4" t="str">
        <f t="shared" si="6"/>
        <v>189 Ukraine</v>
      </c>
      <c r="D190" s="4" t="str">
        <f t="shared" si="7"/>
        <v>Ukraine: Wie heißt die Hauptstadt?</v>
      </c>
      <c r="E190" s="4" t="s">
        <v>288</v>
      </c>
      <c r="F190" s="4" t="s">
        <v>289</v>
      </c>
      <c r="G190" s="4" t="s">
        <v>297</v>
      </c>
      <c r="H190" s="4" t="s">
        <v>305</v>
      </c>
      <c r="I190" s="4" t="s">
        <v>312</v>
      </c>
      <c r="J190" s="3" t="s">
        <v>409</v>
      </c>
      <c r="K190" s="4" t="s">
        <v>414</v>
      </c>
    </row>
    <row r="191" spans="1:11" ht="42.6" customHeight="1" x14ac:dyDescent="0.3">
      <c r="A191" s="15" t="s">
        <v>1883</v>
      </c>
      <c r="B191" s="3" t="str">
        <f t="shared" si="8"/>
        <v>Geographie Erdkunde Land Hauptstadt Ungarn Budapest Europa</v>
      </c>
      <c r="C191" s="4" t="str">
        <f t="shared" si="6"/>
        <v>190 Ungarn</v>
      </c>
      <c r="D191" s="4" t="str">
        <f t="shared" si="7"/>
        <v>Ungarn: Wie heißt die Hauptstadt?</v>
      </c>
      <c r="E191" s="4" t="s">
        <v>296</v>
      </c>
      <c r="F191" s="4" t="s">
        <v>297</v>
      </c>
      <c r="G191" s="4" t="s">
        <v>305</v>
      </c>
      <c r="H191" s="4" t="s">
        <v>312</v>
      </c>
      <c r="I191" s="4" t="s">
        <v>320</v>
      </c>
      <c r="J191" s="3" t="s">
        <v>409</v>
      </c>
      <c r="K191" s="4" t="s">
        <v>414</v>
      </c>
    </row>
    <row r="192" spans="1:11" ht="42.6" customHeight="1" x14ac:dyDescent="0.3">
      <c r="A192" s="15" t="s">
        <v>1884</v>
      </c>
      <c r="B192" s="3" t="str">
        <f t="shared" si="8"/>
        <v>Geographie Erdkunde Land Hauptstadt Uruguay Montevideo Südamerika</v>
      </c>
      <c r="C192" s="4" t="str">
        <f t="shared" si="6"/>
        <v>191 Uruguay</v>
      </c>
      <c r="D192" s="4" t="str">
        <f t="shared" si="7"/>
        <v>Uruguay: Wie heißt die Hauptstadt?</v>
      </c>
      <c r="E192" s="4" t="s">
        <v>304</v>
      </c>
      <c r="F192" s="4" t="s">
        <v>305</v>
      </c>
      <c r="G192" s="4" t="s">
        <v>312</v>
      </c>
      <c r="H192" s="4" t="s">
        <v>320</v>
      </c>
      <c r="I192" s="4" t="s">
        <v>327</v>
      </c>
      <c r="J192" s="3" t="s">
        <v>409</v>
      </c>
      <c r="K192" s="4" t="s">
        <v>416</v>
      </c>
    </row>
    <row r="193" spans="1:11" ht="42.6" customHeight="1" x14ac:dyDescent="0.3">
      <c r="A193" s="15" t="s">
        <v>1885</v>
      </c>
      <c r="B193" s="3" t="str">
        <f t="shared" si="8"/>
        <v>Geographie Erdkunde Land Hauptstadt Usbekistan Taschkent Asien</v>
      </c>
      <c r="C193" s="4" t="str">
        <f t="shared" si="6"/>
        <v>192 Usbekistan</v>
      </c>
      <c r="D193" s="4" t="str">
        <f t="shared" si="7"/>
        <v>Usbekistan: Wie heißt die Hauptstadt?</v>
      </c>
      <c r="E193" s="4" t="s">
        <v>311</v>
      </c>
      <c r="F193" s="4" t="s">
        <v>312</v>
      </c>
      <c r="G193" s="4" t="s">
        <v>320</v>
      </c>
      <c r="H193" s="4" t="s">
        <v>327</v>
      </c>
      <c r="I193" s="4" t="s">
        <v>335</v>
      </c>
      <c r="J193" s="3" t="s">
        <v>409</v>
      </c>
      <c r="K193" s="4" t="s">
        <v>413</v>
      </c>
    </row>
    <row r="194" spans="1:11" ht="42.6" customHeight="1" x14ac:dyDescent="0.3">
      <c r="A194" s="15" t="s">
        <v>1886</v>
      </c>
      <c r="B194" s="3" t="str">
        <f t="shared" si="8"/>
        <v>Geographie Erdkunde Land Hauptstadt Vanuatu Port Vila Ozeanien</v>
      </c>
      <c r="C194" s="4" t="str">
        <f t="shared" ref="C194:C205" si="9">A194&amp;" "&amp;E194</f>
        <v>193 Vanuatu</v>
      </c>
      <c r="D194" s="4" t="str">
        <f t="shared" ref="D194:D205" si="10">E194&amp;": Wie heißt die Hauptstadt?"</f>
        <v>Vanuatu: Wie heißt die Hauptstadt?</v>
      </c>
      <c r="E194" s="4" t="s">
        <v>319</v>
      </c>
      <c r="F194" s="4" t="s">
        <v>320</v>
      </c>
      <c r="G194" s="4" t="s">
        <v>327</v>
      </c>
      <c r="H194" s="4" t="s">
        <v>335</v>
      </c>
      <c r="I194" s="4" t="s">
        <v>343</v>
      </c>
      <c r="J194" s="3" t="s">
        <v>409</v>
      </c>
      <c r="K194" s="4" t="s">
        <v>417</v>
      </c>
    </row>
    <row r="195" spans="1:11" ht="42.6" customHeight="1" x14ac:dyDescent="0.3">
      <c r="A195" s="15" t="s">
        <v>1887</v>
      </c>
      <c r="B195" s="3" t="str">
        <f t="shared" ref="B195:B205" si="11">"Geographie Erdkunde Land Hauptstadt "&amp;E195&amp;" "&amp;F195&amp;" "&amp;K195</f>
        <v>Geographie Erdkunde Land Hauptstadt Vatikanstadt Vatikanstadt Europa</v>
      </c>
      <c r="C195" s="4" t="str">
        <f t="shared" si="9"/>
        <v>194 Vatikanstadt</v>
      </c>
      <c r="D195" s="4" t="str">
        <f t="shared" si="10"/>
        <v>Vatikanstadt: Wie heißt die Hauptstadt?</v>
      </c>
      <c r="E195" s="4" t="s">
        <v>327</v>
      </c>
      <c r="F195" s="4" t="s">
        <v>327</v>
      </c>
      <c r="G195" s="4" t="s">
        <v>335</v>
      </c>
      <c r="H195" s="4" t="s">
        <v>343</v>
      </c>
      <c r="I195" s="4" t="s">
        <v>359</v>
      </c>
      <c r="J195" s="3" t="s">
        <v>409</v>
      </c>
      <c r="K195" s="4" t="s">
        <v>414</v>
      </c>
    </row>
    <row r="196" spans="1:11" ht="42.6" customHeight="1" x14ac:dyDescent="0.3">
      <c r="A196" s="15" t="s">
        <v>1888</v>
      </c>
      <c r="B196" s="3" t="str">
        <f t="shared" si="11"/>
        <v>Geographie Erdkunde Land Hauptstadt Venezuela Caracas Südamerika</v>
      </c>
      <c r="C196" s="4" t="str">
        <f t="shared" si="9"/>
        <v>195 Venezuela</v>
      </c>
      <c r="D196" s="4" t="str">
        <f t="shared" si="10"/>
        <v>Venezuela: Wie heißt die Hauptstadt?</v>
      </c>
      <c r="E196" s="4" t="s">
        <v>334</v>
      </c>
      <c r="F196" s="4" t="s">
        <v>335</v>
      </c>
      <c r="G196" s="4" t="s">
        <v>343</v>
      </c>
      <c r="H196" s="4" t="s">
        <v>359</v>
      </c>
      <c r="I196" s="4" t="s">
        <v>351</v>
      </c>
      <c r="J196" s="3" t="s">
        <v>409</v>
      </c>
      <c r="K196" s="4" t="s">
        <v>416</v>
      </c>
    </row>
    <row r="197" spans="1:11" ht="42.6" customHeight="1" x14ac:dyDescent="0.3">
      <c r="A197" s="15" t="s">
        <v>1889</v>
      </c>
      <c r="B197" s="3" t="str">
        <f t="shared" si="11"/>
        <v>Geographie Erdkunde Land Hauptstadt Vereinigte Arabische Emirate Abu Dhabi Asien</v>
      </c>
      <c r="C197" s="4" t="str">
        <f t="shared" si="9"/>
        <v>196 Vereinigte Arabische Emirate</v>
      </c>
      <c r="D197" s="4" t="str">
        <f t="shared" si="10"/>
        <v>Vereinigte Arabische Emirate: Wie heißt die Hauptstadt?</v>
      </c>
      <c r="E197" s="4" t="s">
        <v>342</v>
      </c>
      <c r="F197" s="4" t="s">
        <v>343</v>
      </c>
      <c r="G197" s="4" t="s">
        <v>359</v>
      </c>
      <c r="H197" s="4" t="s">
        <v>351</v>
      </c>
      <c r="I197" s="4" t="s">
        <v>367</v>
      </c>
      <c r="J197" s="3" t="s">
        <v>409</v>
      </c>
      <c r="K197" s="4" t="s">
        <v>413</v>
      </c>
    </row>
    <row r="198" spans="1:11" ht="42.6" customHeight="1" x14ac:dyDescent="0.3">
      <c r="A198" s="15" t="s">
        <v>1890</v>
      </c>
      <c r="B198" s="3" t="str">
        <f t="shared" si="11"/>
        <v>Geographie Erdkunde Land Hauptstadt Vereinigte Staaten von Amerika Washington,D.C. Nordamerika</v>
      </c>
      <c r="C198" s="4" t="str">
        <f t="shared" si="9"/>
        <v>197 Vereinigte Staaten von Amerika</v>
      </c>
      <c r="D198" s="4" t="str">
        <f t="shared" si="10"/>
        <v>Vereinigte Staaten von Amerika: Wie heißt die Hauptstadt?</v>
      </c>
      <c r="E198" s="4" t="s">
        <v>358</v>
      </c>
      <c r="F198" s="4" t="s">
        <v>421</v>
      </c>
      <c r="G198" s="4" t="s">
        <v>351</v>
      </c>
      <c r="H198" s="4" t="s">
        <v>367</v>
      </c>
      <c r="I198" s="4" t="s">
        <v>374</v>
      </c>
      <c r="J198" s="3" t="s">
        <v>409</v>
      </c>
      <c r="K198" s="4" t="s">
        <v>415</v>
      </c>
    </row>
    <row r="199" spans="1:11" ht="42.6" customHeight="1" x14ac:dyDescent="0.3">
      <c r="A199" s="15" t="s">
        <v>1891</v>
      </c>
      <c r="B199" s="3" t="str">
        <f t="shared" si="11"/>
        <v>Geographie Erdkunde Land Hauptstadt Vereinigtes Königreich London Europa</v>
      </c>
      <c r="C199" s="4" t="str">
        <f t="shared" si="9"/>
        <v>198 Vereinigtes Königreich</v>
      </c>
      <c r="D199" s="4" t="str">
        <f t="shared" si="10"/>
        <v>Vereinigtes Königreich: Wie heißt die Hauptstadt?</v>
      </c>
      <c r="E199" s="4" t="s">
        <v>350</v>
      </c>
      <c r="F199" s="4" t="s">
        <v>351</v>
      </c>
      <c r="G199" s="4" t="s">
        <v>367</v>
      </c>
      <c r="H199" s="4" t="s">
        <v>374</v>
      </c>
      <c r="I199" s="4" t="s">
        <v>382</v>
      </c>
      <c r="J199" s="3" t="s">
        <v>409</v>
      </c>
      <c r="K199" s="4" t="s">
        <v>414</v>
      </c>
    </row>
    <row r="200" spans="1:11" ht="42.6" customHeight="1" x14ac:dyDescent="0.3">
      <c r="A200" s="15" t="s">
        <v>1892</v>
      </c>
      <c r="B200" s="3" t="str">
        <f t="shared" si="11"/>
        <v>Geographie Erdkunde Land Hauptstadt Vietnam Hanoi Asien</v>
      </c>
      <c r="C200" s="4" t="str">
        <f t="shared" si="9"/>
        <v>199 Vietnam</v>
      </c>
      <c r="D200" s="4" t="str">
        <f t="shared" si="10"/>
        <v>Vietnam: Wie heißt die Hauptstadt?</v>
      </c>
      <c r="E200" s="4" t="s">
        <v>366</v>
      </c>
      <c r="F200" s="4" t="s">
        <v>367</v>
      </c>
      <c r="G200" s="4" t="s">
        <v>374</v>
      </c>
      <c r="H200" s="4" t="s">
        <v>382</v>
      </c>
      <c r="I200" s="4" t="s">
        <v>389</v>
      </c>
      <c r="J200" s="3" t="s">
        <v>409</v>
      </c>
      <c r="K200" s="4" t="s">
        <v>413</v>
      </c>
    </row>
    <row r="201" spans="1:11" ht="42.6" customHeight="1" x14ac:dyDescent="0.3">
      <c r="A201" s="15" t="s">
        <v>1893</v>
      </c>
      <c r="B201" s="3" t="str">
        <f t="shared" si="11"/>
        <v>Geographie Erdkunde Land Hauptstadt Weißrussland Minsk Europa</v>
      </c>
      <c r="C201" s="4" t="str">
        <f t="shared" si="9"/>
        <v>200 Weißrussland</v>
      </c>
      <c r="D201" s="4" t="str">
        <f t="shared" si="10"/>
        <v>Weißrussland: Wie heißt die Hauptstadt?</v>
      </c>
      <c r="E201" s="4" t="s">
        <v>373</v>
      </c>
      <c r="F201" s="4" t="s">
        <v>374</v>
      </c>
      <c r="G201" s="4" t="s">
        <v>382</v>
      </c>
      <c r="H201" s="4" t="s">
        <v>389</v>
      </c>
      <c r="I201" s="4" t="s">
        <v>397</v>
      </c>
      <c r="J201" s="3" t="s">
        <v>409</v>
      </c>
      <c r="K201" s="4" t="s">
        <v>414</v>
      </c>
    </row>
    <row r="202" spans="1:11" ht="42.6" customHeight="1" x14ac:dyDescent="0.3">
      <c r="A202" s="15" t="s">
        <v>1894</v>
      </c>
      <c r="B202" s="3" t="str">
        <f t="shared" si="11"/>
        <v>Geographie Erdkunde Land Hauptstadt Westsahara (de facto) Tifariti Afrika</v>
      </c>
      <c r="C202" s="4" t="str">
        <f t="shared" si="9"/>
        <v>201 Westsahara (de facto)</v>
      </c>
      <c r="D202" s="4" t="str">
        <f t="shared" si="10"/>
        <v>Westsahara (de facto): Wie heißt die Hauptstadt?</v>
      </c>
      <c r="E202" s="4" t="s">
        <v>381</v>
      </c>
      <c r="F202" s="4" t="s">
        <v>382</v>
      </c>
      <c r="G202" s="4" t="s">
        <v>389</v>
      </c>
      <c r="H202" s="4" t="s">
        <v>397</v>
      </c>
      <c r="I202" s="4" t="s">
        <v>405</v>
      </c>
      <c r="J202" s="3" t="s">
        <v>409</v>
      </c>
      <c r="K202" s="4" t="s">
        <v>412</v>
      </c>
    </row>
    <row r="203" spans="1:11" ht="42.6" customHeight="1" x14ac:dyDescent="0.3">
      <c r="A203" s="15" t="s">
        <v>1895</v>
      </c>
      <c r="B203" s="3" t="str">
        <f t="shared" si="11"/>
        <v>Geographie Erdkunde Land Hauptstadt Zentralafrikanische Republik Bangui Afrika</v>
      </c>
      <c r="C203" s="4" t="str">
        <f t="shared" si="9"/>
        <v>202 Zentralafrikanische Republik</v>
      </c>
      <c r="D203" s="4" t="str">
        <f t="shared" si="10"/>
        <v>Zentralafrikanische Republik: Wie heißt die Hauptstadt?</v>
      </c>
      <c r="E203" s="4" t="s">
        <v>388</v>
      </c>
      <c r="F203" s="4" t="s">
        <v>389</v>
      </c>
      <c r="G203" s="4" t="s">
        <v>397</v>
      </c>
      <c r="H203" s="4" t="s">
        <v>405</v>
      </c>
      <c r="I203" s="4" t="s">
        <v>5</v>
      </c>
      <c r="J203" s="3" t="s">
        <v>409</v>
      </c>
      <c r="K203" s="4" t="s">
        <v>412</v>
      </c>
    </row>
    <row r="204" spans="1:11" ht="42.6" customHeight="1" x14ac:dyDescent="0.3">
      <c r="A204" s="15" t="s">
        <v>1896</v>
      </c>
      <c r="B204" s="3" t="str">
        <f t="shared" si="11"/>
        <v>Geographie Erdkunde Land Hauptstadt Zypern, Republik Nikosia Europa</v>
      </c>
      <c r="C204" s="4" t="str">
        <f t="shared" si="9"/>
        <v>203 Zypern, Republik</v>
      </c>
      <c r="D204" s="4" t="str">
        <f t="shared" si="10"/>
        <v>Zypern, Republik: Wie heißt die Hauptstadt?</v>
      </c>
      <c r="E204" s="4" t="s">
        <v>396</v>
      </c>
      <c r="F204" s="4" t="s">
        <v>397</v>
      </c>
      <c r="G204" s="4" t="s">
        <v>405</v>
      </c>
      <c r="H204" s="4" t="s">
        <v>5</v>
      </c>
      <c r="I204" s="4" t="s">
        <v>13</v>
      </c>
      <c r="J204" s="3" t="s">
        <v>409</v>
      </c>
      <c r="K204" s="4" t="s">
        <v>414</v>
      </c>
    </row>
    <row r="205" spans="1:11" ht="42.6" customHeight="1" x14ac:dyDescent="0.3">
      <c r="A205" s="15" t="s">
        <v>1897</v>
      </c>
      <c r="B205" s="3" t="str">
        <f t="shared" si="11"/>
        <v>Geographie Erdkunde Land Hauptstadt Zypern, Türkische Republik Nord- Nord-Nikosia Europa</v>
      </c>
      <c r="C205" s="4" t="str">
        <f t="shared" si="9"/>
        <v>204 Zypern, Türkische Republik Nord-</v>
      </c>
      <c r="D205" s="4" t="str">
        <f t="shared" si="10"/>
        <v>Zypern, Türkische Republik Nord-: Wie heißt die Hauptstadt?</v>
      </c>
      <c r="E205" s="4" t="s">
        <v>404</v>
      </c>
      <c r="F205" s="4" t="s">
        <v>405</v>
      </c>
      <c r="G205" s="4" t="s">
        <v>5</v>
      </c>
      <c r="H205" s="4" t="s">
        <v>13</v>
      </c>
      <c r="I205" s="4" t="s">
        <v>21</v>
      </c>
      <c r="J205" s="3" t="s">
        <v>409</v>
      </c>
      <c r="K205" s="4" t="s">
        <v>414</v>
      </c>
    </row>
  </sheetData>
  <sortState ref="A2:L205">
    <sortCondition ref="A4"/>
  </sortState>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2148F-3AE8-4265-BE35-6188E9DC9371}">
  <sheetPr codeName="Tabelle14"/>
  <dimension ref="A1:CV23"/>
  <sheetViews>
    <sheetView workbookViewId="0">
      <pane ySplit="1" topLeftCell="A2" activePane="bottomLeft" state="frozen"/>
      <selection pane="bottomLeft" activeCell="A2" sqref="A2"/>
    </sheetView>
  </sheetViews>
  <sheetFormatPr baseColWidth="10" defaultColWidth="10" defaultRowHeight="46.8" customHeight="1" x14ac:dyDescent="0.3"/>
  <cols>
    <col min="1" max="1" width="4.6640625" style="1" customWidth="1"/>
    <col min="2" max="2" width="15.77734375" style="5" customWidth="1"/>
    <col min="3" max="3" width="24.21875" style="1" customWidth="1"/>
    <col min="4" max="4" width="26" style="1" customWidth="1"/>
    <col min="5" max="5" width="19.44140625" style="1" customWidth="1"/>
    <col min="6" max="9" width="14.44140625" style="1" customWidth="1"/>
    <col min="10" max="10" width="36.3320312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100" s="2" customFormat="1" ht="30.6" customHeight="1" x14ac:dyDescent="0.3">
      <c r="A1" s="8" t="s">
        <v>3</v>
      </c>
      <c r="B1" s="13" t="s">
        <v>410</v>
      </c>
      <c r="C1" s="10" t="s">
        <v>2</v>
      </c>
      <c r="D1" s="10" t="s">
        <v>1</v>
      </c>
      <c r="E1" s="10" t="s">
        <v>0</v>
      </c>
      <c r="F1" s="10" t="s">
        <v>411</v>
      </c>
      <c r="G1" s="10" t="s">
        <v>406</v>
      </c>
      <c r="H1" s="10" t="s">
        <v>407</v>
      </c>
      <c r="I1" s="10" t="s">
        <v>408</v>
      </c>
      <c r="J1" s="9" t="s">
        <v>1798</v>
      </c>
      <c r="K1" s="9" t="s">
        <v>441</v>
      </c>
      <c r="L1" s="9"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100" ht="46.8" customHeight="1" x14ac:dyDescent="0.3">
      <c r="A2" s="11" t="s">
        <v>1640</v>
      </c>
      <c r="B2" s="11" t="s">
        <v>1627</v>
      </c>
      <c r="C2" s="11" t="str">
        <f t="shared" ref="C2:C6" si="0">A2&amp;": "&amp;E2</f>
        <v>01: Zellkern</v>
      </c>
      <c r="D2" s="11" t="s">
        <v>506</v>
      </c>
      <c r="E2" s="11" t="s">
        <v>1603</v>
      </c>
      <c r="F2" s="11" t="s">
        <v>1654</v>
      </c>
      <c r="G2" s="11" t="s">
        <v>508</v>
      </c>
      <c r="H2" s="11" t="s">
        <v>509</v>
      </c>
      <c r="I2" s="11" t="s">
        <v>507</v>
      </c>
      <c r="J2" s="11" t="s">
        <v>1628</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row>
    <row r="3" spans="1:100" ht="46.8" customHeight="1" x14ac:dyDescent="0.3">
      <c r="A3" s="11" t="s">
        <v>1641</v>
      </c>
      <c r="B3" s="11" t="s">
        <v>1627</v>
      </c>
      <c r="C3" s="11" t="str">
        <f t="shared" si="0"/>
        <v>02: Tier- und Pflanzenzellen</v>
      </c>
      <c r="D3" s="11" t="s">
        <v>510</v>
      </c>
      <c r="E3" s="11" t="s">
        <v>1629</v>
      </c>
      <c r="F3" s="11" t="s">
        <v>511</v>
      </c>
      <c r="G3" s="11" t="s">
        <v>512</v>
      </c>
      <c r="H3" s="11" t="s">
        <v>1655</v>
      </c>
      <c r="I3" s="11" t="s">
        <v>513</v>
      </c>
      <c r="J3" s="11" t="s">
        <v>1628</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row>
    <row r="4" spans="1:100" ht="46.8" customHeight="1" x14ac:dyDescent="0.3">
      <c r="A4" s="11" t="s">
        <v>1642</v>
      </c>
      <c r="B4" s="11" t="s">
        <v>1627</v>
      </c>
      <c r="C4" s="11" t="str">
        <f t="shared" si="0"/>
        <v>03: Prokaryoten</v>
      </c>
      <c r="D4" s="11" t="s">
        <v>514</v>
      </c>
      <c r="E4" s="11" t="s">
        <v>1630</v>
      </c>
      <c r="F4" s="11" t="s">
        <v>1626</v>
      </c>
      <c r="G4" s="11" t="s">
        <v>516</v>
      </c>
      <c r="H4" s="11" t="s">
        <v>517</v>
      </c>
      <c r="I4" s="11" t="s">
        <v>515</v>
      </c>
      <c r="J4" s="11" t="s">
        <v>1628</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row>
    <row r="5" spans="1:100" ht="46.8" customHeight="1" x14ac:dyDescent="0.3">
      <c r="A5" s="11" t="s">
        <v>1643</v>
      </c>
      <c r="B5" s="11" t="s">
        <v>1627</v>
      </c>
      <c r="C5" s="11" t="str">
        <f t="shared" si="0"/>
        <v>04: Mitochondrien</v>
      </c>
      <c r="D5" s="11" t="s">
        <v>1621</v>
      </c>
      <c r="E5" s="11" t="s">
        <v>1631</v>
      </c>
      <c r="F5" s="11" t="s">
        <v>1622</v>
      </c>
      <c r="G5" s="11" t="s">
        <v>1623</v>
      </c>
      <c r="H5" s="11" t="s">
        <v>1624</v>
      </c>
      <c r="I5" s="11" t="s">
        <v>1625</v>
      </c>
      <c r="J5" s="11" t="s">
        <v>1628</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row>
    <row r="6" spans="1:100" ht="46.8" customHeight="1" x14ac:dyDescent="0.3">
      <c r="A6" s="11" t="s">
        <v>1644</v>
      </c>
      <c r="B6" s="11" t="s">
        <v>1620</v>
      </c>
      <c r="C6" s="11" t="str">
        <f t="shared" si="0"/>
        <v>05: Ökologiebegriff</v>
      </c>
      <c r="D6" s="11" t="s">
        <v>1577</v>
      </c>
      <c r="E6" s="11" t="s">
        <v>1633</v>
      </c>
      <c r="F6" s="11" t="s">
        <v>1578</v>
      </c>
      <c r="G6" s="11" t="s">
        <v>1579</v>
      </c>
      <c r="H6" s="11" t="s">
        <v>1580</v>
      </c>
      <c r="I6" s="11" t="s">
        <v>1581</v>
      </c>
      <c r="J6" s="11" t="s">
        <v>1632</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row>
    <row r="7" spans="1:100" ht="46.8" customHeight="1" x14ac:dyDescent="0.3">
      <c r="A7" s="11" t="s">
        <v>1645</v>
      </c>
      <c r="B7" s="11" t="s">
        <v>1620</v>
      </c>
      <c r="C7" s="11" t="str">
        <f t="shared" ref="C7:C14" si="1">A7&amp;": "&amp;E7</f>
        <v>06: Ökosystem</v>
      </c>
      <c r="D7" s="11" t="s">
        <v>1582</v>
      </c>
      <c r="E7" s="11" t="s">
        <v>1634</v>
      </c>
      <c r="F7" s="11" t="s">
        <v>1583</v>
      </c>
      <c r="G7" s="11" t="s">
        <v>1584</v>
      </c>
      <c r="H7" s="11" t="s">
        <v>1585</v>
      </c>
      <c r="I7" s="11" t="s">
        <v>1653</v>
      </c>
      <c r="J7" s="11" t="s">
        <v>1632</v>
      </c>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row>
    <row r="8" spans="1:100" ht="46.8" customHeight="1" x14ac:dyDescent="0.3">
      <c r="A8" s="11" t="s">
        <v>1646</v>
      </c>
      <c r="B8" s="11" t="s">
        <v>1620</v>
      </c>
      <c r="C8" s="11" t="str">
        <f t="shared" si="1"/>
        <v>07: Körpertemperaturregulierung</v>
      </c>
      <c r="D8" s="11" t="s">
        <v>1586</v>
      </c>
      <c r="E8" s="11" t="s">
        <v>1635</v>
      </c>
      <c r="F8" s="11" t="s">
        <v>1587</v>
      </c>
      <c r="G8" s="11" t="s">
        <v>1588</v>
      </c>
      <c r="H8" s="11" t="s">
        <v>1589</v>
      </c>
      <c r="I8" s="11" t="s">
        <v>1590</v>
      </c>
      <c r="J8" s="11" t="s">
        <v>1632</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row>
    <row r="9" spans="1:100" ht="46.8" customHeight="1" x14ac:dyDescent="0.3">
      <c r="A9" s="11" t="s">
        <v>1647</v>
      </c>
      <c r="B9" s="11" t="s">
        <v>1620</v>
      </c>
      <c r="C9" s="11" t="str">
        <f t="shared" si="1"/>
        <v>08: Parasitismus</v>
      </c>
      <c r="D9" s="11" t="s">
        <v>1591</v>
      </c>
      <c r="E9" s="11" t="s">
        <v>1636</v>
      </c>
      <c r="F9" s="11" t="s">
        <v>1592</v>
      </c>
      <c r="G9" s="11" t="s">
        <v>1593</v>
      </c>
      <c r="H9" s="11" t="s">
        <v>1594</v>
      </c>
      <c r="I9" s="11" t="s">
        <v>1595</v>
      </c>
      <c r="J9" s="11" t="s">
        <v>1632</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row>
    <row r="10" spans="1:100" ht="46.8" customHeight="1" x14ac:dyDescent="0.3">
      <c r="A10" s="11" t="s">
        <v>1648</v>
      </c>
      <c r="B10" s="11" t="s">
        <v>1620</v>
      </c>
      <c r="C10" s="11" t="str">
        <f t="shared" si="1"/>
        <v>09: Grundbauplan tierischer Zellen</v>
      </c>
      <c r="D10" s="11" t="s">
        <v>1596</v>
      </c>
      <c r="E10" s="11" t="s">
        <v>1637</v>
      </c>
      <c r="F10" s="11" t="s">
        <v>1597</v>
      </c>
      <c r="G10" s="11" t="s">
        <v>1598</v>
      </c>
      <c r="H10" s="11" t="s">
        <v>1599</v>
      </c>
      <c r="I10" s="11" t="s">
        <v>1600</v>
      </c>
      <c r="J10" s="11" t="s">
        <v>1632</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row>
    <row r="11" spans="1:100" ht="46.8" customHeight="1" x14ac:dyDescent="0.3">
      <c r="A11" s="11" t="s">
        <v>1649</v>
      </c>
      <c r="B11" s="11" t="s">
        <v>1620</v>
      </c>
      <c r="C11" s="11" t="str">
        <f t="shared" si="1"/>
        <v>10: Unterschied zwischen Pflanzen- und Tierzelle</v>
      </c>
      <c r="D11" s="11" t="s">
        <v>1601</v>
      </c>
      <c r="E11" s="11" t="s">
        <v>1639</v>
      </c>
      <c r="F11" s="11" t="s">
        <v>1602</v>
      </c>
      <c r="G11" s="11" t="s">
        <v>1603</v>
      </c>
      <c r="H11" s="11" t="s">
        <v>1604</v>
      </c>
      <c r="I11" s="11" t="s">
        <v>1605</v>
      </c>
      <c r="J11" s="11" t="s">
        <v>1632</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row>
    <row r="12" spans="1:100" ht="46.8" customHeight="1" x14ac:dyDescent="0.3">
      <c r="A12" s="11" t="s">
        <v>1650</v>
      </c>
      <c r="B12" s="11" t="s">
        <v>1620</v>
      </c>
      <c r="C12" s="11" t="str">
        <f t="shared" si="1"/>
        <v>11: Plasmid</v>
      </c>
      <c r="D12" s="11" t="s">
        <v>1606</v>
      </c>
      <c r="E12" s="11" t="s">
        <v>1607</v>
      </c>
      <c r="F12" s="11" t="s">
        <v>1607</v>
      </c>
      <c r="G12" s="11" t="s">
        <v>1608</v>
      </c>
      <c r="H12" s="11" t="s">
        <v>1609</v>
      </c>
      <c r="I12" s="11" t="s">
        <v>1605</v>
      </c>
      <c r="J12" s="11" t="s">
        <v>1632</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row>
    <row r="13" spans="1:100" ht="46.8" customHeight="1" x14ac:dyDescent="0.3">
      <c r="A13" s="11" t="s">
        <v>1651</v>
      </c>
      <c r="B13" s="11" t="s">
        <v>1620</v>
      </c>
      <c r="C13" s="11" t="str">
        <f t="shared" si="1"/>
        <v>12: Destruenten</v>
      </c>
      <c r="D13" s="11" t="s">
        <v>1610</v>
      </c>
      <c r="E13" s="11" t="s">
        <v>1638</v>
      </c>
      <c r="F13" s="11" t="s">
        <v>1611</v>
      </c>
      <c r="G13" s="11" t="s">
        <v>1612</v>
      </c>
      <c r="H13" s="11" t="s">
        <v>1613</v>
      </c>
      <c r="I13" s="11" t="s">
        <v>1614</v>
      </c>
      <c r="J13" s="11" t="s">
        <v>1632</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row>
    <row r="14" spans="1:100" ht="46.8" customHeight="1" x14ac:dyDescent="0.3">
      <c r="A14" s="11" t="s">
        <v>1652</v>
      </c>
      <c r="B14" s="11" t="s">
        <v>1620</v>
      </c>
      <c r="C14" s="11" t="str">
        <f t="shared" si="1"/>
        <v>13: Sekundärkonsument</v>
      </c>
      <c r="D14" s="11" t="s">
        <v>1615</v>
      </c>
      <c r="E14" s="11" t="s">
        <v>1616</v>
      </c>
      <c r="F14" s="11" t="s">
        <v>1616</v>
      </c>
      <c r="G14" s="11" t="s">
        <v>1617</v>
      </c>
      <c r="H14" s="11" t="s">
        <v>1618</v>
      </c>
      <c r="I14" s="11" t="s">
        <v>1619</v>
      </c>
      <c r="J14" s="11" t="s">
        <v>1632</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row>
    <row r="15" spans="1:100" ht="46.8"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row>
    <row r="16" spans="1:100" ht="46.8" customHeight="1" x14ac:dyDescent="0.3">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row>
    <row r="17" spans="1:100" ht="46.8"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row>
    <row r="18" spans="1:100" ht="46.8" customHeight="1" x14ac:dyDescent="0.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row>
    <row r="19" spans="1:100" ht="46.8"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row>
    <row r="20" spans="1:100" ht="46.8" customHeight="1"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row>
    <row r="21" spans="1:100" ht="46.8" customHeight="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row>
    <row r="22" spans="1:100" ht="46.8"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row>
    <row r="23" spans="1:100" ht="46.8"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B9EF5-4BE5-401E-8A29-5888AE75E9E3}">
  <sheetPr codeName="Tabelle6"/>
  <dimension ref="A1:L203"/>
  <sheetViews>
    <sheetView workbookViewId="0">
      <pane ySplit="1" topLeftCell="A2" activePane="bottomLeft" state="frozen"/>
      <selection activeCell="B2" sqref="B2"/>
      <selection pane="bottomLeft" activeCell="A2" sqref="A2"/>
    </sheetView>
  </sheetViews>
  <sheetFormatPr baseColWidth="10" defaultColWidth="10" defaultRowHeight="42.6" customHeight="1" x14ac:dyDescent="0.3"/>
  <cols>
    <col min="1" max="1" width="4.6640625" style="1" customWidth="1"/>
    <col min="2" max="2" width="35" style="5" customWidth="1"/>
    <col min="3" max="3" width="14.44140625" style="1" customWidth="1"/>
    <col min="4" max="4" width="35.77734375" style="1" customWidth="1"/>
    <col min="5" max="6" width="14.44140625" style="1" customWidth="1"/>
    <col min="7" max="9" width="9.6640625" style="1" customWidth="1"/>
    <col min="10" max="10" width="32.88671875" style="5" customWidth="1"/>
    <col min="11" max="11" width="13.44140625" style="1" customWidth="1"/>
    <col min="12" max="12" width="12.77734375" style="1" customWidth="1"/>
    <col min="13" max="16384" width="10" style="1"/>
  </cols>
  <sheetData>
    <row r="1" spans="1:12" s="2" customFormat="1" ht="28.8" x14ac:dyDescent="0.3">
      <c r="A1" s="8" t="s">
        <v>3</v>
      </c>
      <c r="B1" s="13" t="s">
        <v>410</v>
      </c>
      <c r="C1" s="10" t="s">
        <v>2</v>
      </c>
      <c r="D1" s="10" t="s">
        <v>1</v>
      </c>
      <c r="E1" s="10" t="s">
        <v>0</v>
      </c>
      <c r="F1" s="10" t="s">
        <v>411</v>
      </c>
      <c r="G1" s="10" t="s">
        <v>406</v>
      </c>
      <c r="H1" s="10" t="s">
        <v>407</v>
      </c>
      <c r="I1" s="10" t="s">
        <v>408</v>
      </c>
      <c r="J1" s="9" t="s">
        <v>1798</v>
      </c>
      <c r="K1" s="9" t="s">
        <v>441</v>
      </c>
      <c r="L1" s="9" t="s">
        <v>420</v>
      </c>
    </row>
    <row r="2" spans="1:12" s="2" customFormat="1" ht="42.6" customHeight="1" x14ac:dyDescent="0.3">
      <c r="A2" s="11" t="s">
        <v>1640</v>
      </c>
      <c r="B2" s="11" t="str">
        <f>"Deutsche Geschichte Varus_Schlacht "&amp;K2</f>
        <v>Deutsche Geschichte Varus_Schlacht Antike</v>
      </c>
      <c r="C2" s="11" t="str">
        <f>A2&amp;": "&amp;E2</f>
        <v>01: Varus Schlacht</v>
      </c>
      <c r="D2" s="11" t="str">
        <f>E2&amp;": In welchem Jahr fand dieses Kampfgeschehen statt?"</f>
        <v>Varus Schlacht: In welchem Jahr fand dieses Kampfgeschehen statt?</v>
      </c>
      <c r="E2" s="11" t="s">
        <v>422</v>
      </c>
      <c r="F2" s="11">
        <v>9</v>
      </c>
      <c r="G2" s="11">
        <v>10</v>
      </c>
      <c r="H2" s="11">
        <v>11</v>
      </c>
      <c r="I2" s="11">
        <v>8</v>
      </c>
      <c r="J2" s="11" t="s">
        <v>425</v>
      </c>
      <c r="K2" s="11" t="s">
        <v>446</v>
      </c>
      <c r="L2" s="11"/>
    </row>
    <row r="3" spans="1:12" s="2" customFormat="1" ht="42.6" customHeight="1" x14ac:dyDescent="0.3">
      <c r="A3" s="11" t="s">
        <v>1641</v>
      </c>
      <c r="B3" s="11" t="str">
        <f>"Deutsche Geschichte Karl_der_Grosse "&amp;K3</f>
        <v>Deutsche Geschichte Karl_der_Grosse Mittelalter</v>
      </c>
      <c r="C3" s="11" t="str">
        <f t="shared" ref="C3:C26" si="0">A3&amp;": "&amp;E3</f>
        <v>02: Kaiserkrönung Karls des Großen</v>
      </c>
      <c r="D3" s="11" t="str">
        <f>E3&amp;": In welchem Jahr fand diese erste Kaiserkrönung des Mittelalters statt?"</f>
        <v>Kaiserkrönung Karls des Großen: In welchem Jahr fand diese erste Kaiserkrönung des Mittelalters statt?</v>
      </c>
      <c r="E3" s="11" t="s">
        <v>423</v>
      </c>
      <c r="F3" s="11">
        <v>800</v>
      </c>
      <c r="G3" s="11">
        <v>768</v>
      </c>
      <c r="H3" s="11">
        <v>814</v>
      </c>
      <c r="I3" s="11">
        <v>1066</v>
      </c>
      <c r="J3" s="11" t="s">
        <v>426</v>
      </c>
      <c r="K3" s="11" t="s">
        <v>424</v>
      </c>
      <c r="L3" s="11"/>
    </row>
    <row r="4" spans="1:12" s="2" customFormat="1" ht="42.6" customHeight="1" x14ac:dyDescent="0.3">
      <c r="A4" s="11" t="s">
        <v>1642</v>
      </c>
      <c r="B4" s="11" t="str">
        <f>"Deutsche Geschichte Otto_der_Grosse "&amp;K4</f>
        <v>Deutsche Geschichte Otto_der_Grosse Mittelalter</v>
      </c>
      <c r="C4" s="11" t="str">
        <f t="shared" si="0"/>
        <v>03: Otto I. der Große</v>
      </c>
      <c r="D4" s="11" t="s">
        <v>439</v>
      </c>
      <c r="E4" s="11" t="s">
        <v>442</v>
      </c>
      <c r="F4" s="11">
        <v>955</v>
      </c>
      <c r="G4" s="11">
        <v>933</v>
      </c>
      <c r="H4" s="11">
        <v>963</v>
      </c>
      <c r="I4" s="11">
        <v>914</v>
      </c>
      <c r="J4" s="11" t="s">
        <v>440</v>
      </c>
      <c r="K4" s="11" t="s">
        <v>424</v>
      </c>
      <c r="L4" s="11"/>
    </row>
    <row r="5" spans="1:12" ht="42.6" customHeight="1" x14ac:dyDescent="0.3">
      <c r="A5" s="11" t="s">
        <v>1643</v>
      </c>
      <c r="B5" s="11" t="str">
        <f>"Deutsche Geschichte Canossa "&amp;K5</f>
        <v>Deutsche Geschichte Canossa Mittelalter</v>
      </c>
      <c r="C5" s="11" t="str">
        <f t="shared" si="0"/>
        <v>04: Gang nach Canossa</v>
      </c>
      <c r="D5" s="11" t="s">
        <v>444</v>
      </c>
      <c r="E5" s="11" t="s">
        <v>443</v>
      </c>
      <c r="F5" s="11">
        <v>1077</v>
      </c>
      <c r="G5" s="11">
        <v>1066</v>
      </c>
      <c r="H5" s="11">
        <v>1243</v>
      </c>
      <c r="I5" s="11">
        <v>1001</v>
      </c>
      <c r="J5" s="11" t="s">
        <v>445</v>
      </c>
      <c r="K5" s="11" t="s">
        <v>424</v>
      </c>
      <c r="L5" s="11"/>
    </row>
    <row r="6" spans="1:12" ht="42.6" customHeight="1" x14ac:dyDescent="0.3">
      <c r="A6" s="11" t="s">
        <v>1644</v>
      </c>
      <c r="B6" s="11" t="str">
        <f>"Deutsche Geschichte Hildegard "&amp;K6</f>
        <v>Deutsche Geschichte Hildegard Mittelalter</v>
      </c>
      <c r="C6" s="11" t="str">
        <f t="shared" si="0"/>
        <v>05: Hildegard von Bingen</v>
      </c>
      <c r="D6" s="11" t="s">
        <v>500</v>
      </c>
      <c r="E6" s="11" t="s">
        <v>448</v>
      </c>
      <c r="F6" s="11">
        <v>1098</v>
      </c>
      <c r="G6" s="11">
        <v>1066</v>
      </c>
      <c r="H6" s="11">
        <v>1243</v>
      </c>
      <c r="I6" s="11">
        <v>1198</v>
      </c>
      <c r="J6" s="11" t="s">
        <v>447</v>
      </c>
      <c r="K6" s="11" t="s">
        <v>424</v>
      </c>
      <c r="L6" s="11"/>
    </row>
    <row r="7" spans="1:12" ht="42.6" customHeight="1" x14ac:dyDescent="0.3">
      <c r="A7" s="11" t="s">
        <v>1645</v>
      </c>
      <c r="B7" s="11" t="str">
        <f>"Deutsche Geschichte Barbarossa "&amp;K7</f>
        <v>Deutsche Geschichte Barbarossa Mittelalter</v>
      </c>
      <c r="C7" s="11" t="str">
        <f t="shared" si="0"/>
        <v>06: Barbarossa</v>
      </c>
      <c r="D7" s="11" t="s">
        <v>450</v>
      </c>
      <c r="E7" s="11" t="s">
        <v>449</v>
      </c>
      <c r="F7" s="11">
        <v>1190</v>
      </c>
      <c r="G7" s="11">
        <v>1166</v>
      </c>
      <c r="H7" s="11">
        <v>1099</v>
      </c>
      <c r="I7" s="11">
        <v>1198</v>
      </c>
      <c r="J7" s="11" t="s">
        <v>451</v>
      </c>
      <c r="K7" s="11" t="s">
        <v>424</v>
      </c>
      <c r="L7" s="11"/>
    </row>
    <row r="8" spans="1:12" ht="42.6" customHeight="1" x14ac:dyDescent="0.3">
      <c r="A8" s="11" t="s">
        <v>1646</v>
      </c>
      <c r="B8" s="11" t="str">
        <f>"Deutsche Geschichte FriedrichII "&amp;K8</f>
        <v>Deutsche Geschichte FriedrichII Mittelalter</v>
      </c>
      <c r="C8" s="11" t="str">
        <f t="shared" si="0"/>
        <v>07: Friedrich II und der Kreuzzug</v>
      </c>
      <c r="D8" s="11" t="s">
        <v>460</v>
      </c>
      <c r="E8" s="11" t="s">
        <v>427</v>
      </c>
      <c r="F8" s="11">
        <v>1229</v>
      </c>
      <c r="G8" s="11">
        <v>1248</v>
      </c>
      <c r="H8" s="11">
        <v>1225</v>
      </c>
      <c r="I8" s="11">
        <v>1198</v>
      </c>
      <c r="J8" s="11" t="s">
        <v>459</v>
      </c>
      <c r="K8" s="11" t="s">
        <v>424</v>
      </c>
      <c r="L8" s="11"/>
    </row>
    <row r="9" spans="1:12" ht="42.6" customHeight="1" x14ac:dyDescent="0.3">
      <c r="A9" s="11" t="s">
        <v>1647</v>
      </c>
      <c r="B9" s="11" t="str">
        <f>"Deutsche Geschichte Karl_IV Pest "&amp;K9</f>
        <v>Deutsche Geschichte Karl_IV Pest Mittelalter</v>
      </c>
      <c r="C9" s="11" t="str">
        <f t="shared" si="0"/>
        <v>08: Karl IV. und der Schwarze Tod</v>
      </c>
      <c r="D9" s="11" t="s">
        <v>501</v>
      </c>
      <c r="E9" s="11" t="s">
        <v>428</v>
      </c>
      <c r="F9" s="11">
        <v>1349</v>
      </c>
      <c r="G9" s="11">
        <v>1315</v>
      </c>
      <c r="H9" s="11">
        <v>1379</v>
      </c>
      <c r="I9" s="11">
        <v>1397</v>
      </c>
      <c r="J9" s="11" t="s">
        <v>461</v>
      </c>
      <c r="K9" s="11" t="s">
        <v>424</v>
      </c>
      <c r="L9" s="11"/>
    </row>
    <row r="10" spans="1:12" ht="42.6" customHeight="1" x14ac:dyDescent="0.3">
      <c r="A10" s="11" t="s">
        <v>1648</v>
      </c>
      <c r="B10" s="11" t="str">
        <f>"Deutsche Geschichte Luther Reformation "&amp;K10</f>
        <v>Deutsche Geschichte Luther Reformation Neuzeit</v>
      </c>
      <c r="C10" s="11" t="str">
        <f t="shared" si="0"/>
        <v>09: Luther und die Nation</v>
      </c>
      <c r="D10" s="11" t="s">
        <v>502</v>
      </c>
      <c r="E10" s="11" t="s">
        <v>429</v>
      </c>
      <c r="F10" s="11">
        <v>1517</v>
      </c>
      <c r="G10" s="11">
        <v>1492</v>
      </c>
      <c r="H10" s="11">
        <v>1523</v>
      </c>
      <c r="I10" s="11">
        <v>1618</v>
      </c>
      <c r="J10" s="11" t="s">
        <v>462</v>
      </c>
      <c r="K10" s="11" t="s">
        <v>467</v>
      </c>
      <c r="L10" s="11"/>
    </row>
    <row r="11" spans="1:12" ht="42.6" customHeight="1" x14ac:dyDescent="0.3">
      <c r="A11" s="11" t="s">
        <v>1649</v>
      </c>
      <c r="B11" s="11" t="str">
        <f>"Deutsche Geschichte ThomasMüntzer Reformation "&amp;K11</f>
        <v>Deutsche Geschichte ThomasMüntzer Reformation Neuzeit</v>
      </c>
      <c r="C11" s="11" t="str">
        <f t="shared" si="0"/>
        <v>10: Thomas Müntzer und der Krieg der Bauern</v>
      </c>
      <c r="D11" s="11" t="s">
        <v>464</v>
      </c>
      <c r="E11" s="11" t="s">
        <v>430</v>
      </c>
      <c r="F11" s="11">
        <v>1525</v>
      </c>
      <c r="G11" s="11">
        <v>1492</v>
      </c>
      <c r="H11" s="11">
        <v>1517</v>
      </c>
      <c r="I11" s="11">
        <v>1648</v>
      </c>
      <c r="J11" s="11" t="s">
        <v>463</v>
      </c>
      <c r="K11" s="11" t="s">
        <v>467</v>
      </c>
      <c r="L11" s="11"/>
    </row>
    <row r="12" spans="1:12" ht="42.6" customHeight="1" x14ac:dyDescent="0.3">
      <c r="A12" s="11" t="s">
        <v>1650</v>
      </c>
      <c r="B12" s="11" t="str">
        <f>"Deutsche Geschichte Wallenstein 30-jähriger-Krieg Reformation "&amp;K12</f>
        <v>Deutsche Geschichte Wallenstein 30-jähriger-Krieg Reformation Neuzeit</v>
      </c>
      <c r="C12" s="11" t="str">
        <f t="shared" si="0"/>
        <v>11: Wallenstein</v>
      </c>
      <c r="D12" s="11" t="s">
        <v>503</v>
      </c>
      <c r="E12" s="11" t="s">
        <v>465</v>
      </c>
      <c r="F12" s="11">
        <v>1618</v>
      </c>
      <c r="G12" s="11">
        <v>1530</v>
      </c>
      <c r="H12" s="11">
        <v>1517</v>
      </c>
      <c r="I12" s="11">
        <v>1648</v>
      </c>
      <c r="J12" s="11" t="s">
        <v>466</v>
      </c>
      <c r="K12" s="11" t="s">
        <v>467</v>
      </c>
      <c r="L12" s="11"/>
    </row>
    <row r="13" spans="1:12" ht="42.6" customHeight="1" x14ac:dyDescent="0.3">
      <c r="A13" s="11" t="s">
        <v>1651</v>
      </c>
      <c r="B13" s="11" t="str">
        <f>"Deutsche Geschichte Sachsen Polen August_der_Starke Mätressen "&amp;K13</f>
        <v>Deutsche Geschichte Sachsen Polen August_der_Starke Mätressen Neuzeit</v>
      </c>
      <c r="C13" s="11" t="str">
        <f t="shared" si="0"/>
        <v>12: August der Starke und die Liebe</v>
      </c>
      <c r="D13" s="11" t="s">
        <v>468</v>
      </c>
      <c r="E13" s="11" t="s">
        <v>431</v>
      </c>
      <c r="F13" s="11">
        <v>1733</v>
      </c>
      <c r="G13" s="11">
        <v>1756</v>
      </c>
      <c r="H13" s="11">
        <v>1763</v>
      </c>
      <c r="I13" s="11">
        <v>1648</v>
      </c>
      <c r="J13" s="11" t="s">
        <v>469</v>
      </c>
      <c r="K13" s="11" t="s">
        <v>467</v>
      </c>
      <c r="L13" s="11"/>
    </row>
    <row r="14" spans="1:12" ht="42.6" customHeight="1" x14ac:dyDescent="0.3">
      <c r="A14" s="11" t="s">
        <v>1652</v>
      </c>
      <c r="B14" s="11" t="str">
        <f>"Deutsche Geschichte Preußen Friedrich_II SiebenjährigerKrieg "&amp;K14</f>
        <v>Deutsche Geschichte Preußen Friedrich_II SiebenjährigerKrieg Neuzeit</v>
      </c>
      <c r="C14" s="11" t="str">
        <f t="shared" si="0"/>
        <v>13: Friedrich II. oder Friedrich der Große, volkstümlich auch der Alte Fritz</v>
      </c>
      <c r="D14" s="11" t="s">
        <v>472</v>
      </c>
      <c r="E14" s="11" t="s">
        <v>471</v>
      </c>
      <c r="F14" s="11">
        <v>1756</v>
      </c>
      <c r="G14" s="11">
        <v>1733</v>
      </c>
      <c r="H14" s="11">
        <v>1763</v>
      </c>
      <c r="I14" s="11">
        <v>1648</v>
      </c>
      <c r="J14" s="11" t="s">
        <v>470</v>
      </c>
      <c r="K14" s="11" t="s">
        <v>467</v>
      </c>
      <c r="L14" s="11"/>
    </row>
    <row r="15" spans="1:12" ht="42.6" customHeight="1" x14ac:dyDescent="0.3">
      <c r="A15" s="11" t="s">
        <v>1656</v>
      </c>
      <c r="B15" s="11" t="str">
        <f>"Deutsche Geschichte Preußen Frankreich Napoleon "&amp;K15</f>
        <v>Deutsche Geschichte Preußen Frankreich Napoleon Neuzeit</v>
      </c>
      <c r="C15" s="11" t="str">
        <f t="shared" si="0"/>
        <v>14: Völkerschlacht</v>
      </c>
      <c r="D15" s="11" t="s">
        <v>475</v>
      </c>
      <c r="E15" s="11" t="s">
        <v>473</v>
      </c>
      <c r="F15" s="11">
        <v>1813</v>
      </c>
      <c r="G15" s="11">
        <v>1812</v>
      </c>
      <c r="H15" s="11">
        <v>1815</v>
      </c>
      <c r="I15" s="11">
        <v>1789</v>
      </c>
      <c r="J15" s="11" t="s">
        <v>474</v>
      </c>
      <c r="K15" s="11" t="s">
        <v>467</v>
      </c>
      <c r="L15" s="11"/>
    </row>
    <row r="16" spans="1:12" ht="42.6" customHeight="1" x14ac:dyDescent="0.3">
      <c r="A16" s="11" t="s">
        <v>1657</v>
      </c>
      <c r="B16" s="11" t="str">
        <f>"Deutsche Geschichte Restauration Paulskirche 1848 RobertBlum "&amp;K16</f>
        <v>Deutsche Geschichte Restauration Paulskirche 1848 RobertBlum Neuzeit</v>
      </c>
      <c r="C16" s="11" t="str">
        <f t="shared" si="0"/>
        <v>15: Robert Blum Hinrichtung</v>
      </c>
      <c r="D16" s="11" t="s">
        <v>504</v>
      </c>
      <c r="E16" s="11" t="s">
        <v>477</v>
      </c>
      <c r="F16" s="11">
        <v>1848</v>
      </c>
      <c r="G16" s="11">
        <v>1842</v>
      </c>
      <c r="H16" s="11">
        <v>1870</v>
      </c>
      <c r="I16" s="11">
        <v>1871</v>
      </c>
      <c r="J16" s="11" t="s">
        <v>476</v>
      </c>
      <c r="K16" s="11" t="s">
        <v>467</v>
      </c>
      <c r="L16" s="11"/>
    </row>
    <row r="17" spans="1:12" ht="42.6" customHeight="1" x14ac:dyDescent="0.3">
      <c r="A17" s="11" t="s">
        <v>1658</v>
      </c>
      <c r="B17" s="11" t="str">
        <f>"Deutsche Geschichte Kommunismus Marx 1848 Manifest "&amp;K17</f>
        <v>Deutsche Geschichte Kommunismus Marx 1848 Manifest Neuzeit</v>
      </c>
      <c r="C17" s="11" t="str">
        <f t="shared" si="0"/>
        <v>16: Karl Marx und der Klassenkampf</v>
      </c>
      <c r="D17" s="11" t="s">
        <v>479</v>
      </c>
      <c r="E17" s="11" t="s">
        <v>432</v>
      </c>
      <c r="F17" s="11">
        <v>1848</v>
      </c>
      <c r="G17" s="11">
        <v>1842</v>
      </c>
      <c r="H17" s="11">
        <v>1870</v>
      </c>
      <c r="I17" s="11">
        <v>1871</v>
      </c>
      <c r="J17" s="11" t="s">
        <v>478</v>
      </c>
      <c r="K17" s="11" t="s">
        <v>467</v>
      </c>
      <c r="L17" s="11"/>
    </row>
    <row r="18" spans="1:12" ht="42.6" customHeight="1" x14ac:dyDescent="0.3">
      <c r="A18" s="11" t="s">
        <v>1659</v>
      </c>
      <c r="B18" s="11" t="str">
        <f>"Deutsche Geschichte Bismarck Reichsgründung "&amp;K18</f>
        <v>Deutsche Geschichte Bismarck Reichsgründung Neuzeit</v>
      </c>
      <c r="C18" s="11" t="str">
        <f t="shared" si="0"/>
        <v>17: Bismarck und das Deutsche Reich</v>
      </c>
      <c r="D18" s="11" t="s">
        <v>481</v>
      </c>
      <c r="E18" s="11" t="s">
        <v>433</v>
      </c>
      <c r="F18" s="11">
        <v>1871</v>
      </c>
      <c r="G18" s="11">
        <v>1842</v>
      </c>
      <c r="H18" s="11">
        <v>1870</v>
      </c>
      <c r="I18" s="11">
        <v>1848</v>
      </c>
      <c r="J18" s="11" t="s">
        <v>480</v>
      </c>
      <c r="K18" s="11" t="s">
        <v>467</v>
      </c>
      <c r="L18" s="11"/>
    </row>
    <row r="19" spans="1:12" ht="42.6" customHeight="1" x14ac:dyDescent="0.3">
      <c r="A19" s="11" t="s">
        <v>1660</v>
      </c>
      <c r="B19" s="11" t="str">
        <f>"Deutsche Geschichte LudwigII Bayern Märchenkönig "&amp;K19</f>
        <v>Deutsche Geschichte LudwigII Bayern Märchenkönig Neuzeit</v>
      </c>
      <c r="C19" s="11" t="str">
        <f t="shared" si="0"/>
        <v>18: Ludwig II. und die Bayern</v>
      </c>
      <c r="D19" s="11" t="s">
        <v>483</v>
      </c>
      <c r="E19" s="11" t="s">
        <v>434</v>
      </c>
      <c r="F19" s="11">
        <v>1866</v>
      </c>
      <c r="G19" s="11">
        <v>1842</v>
      </c>
      <c r="H19" s="11">
        <v>1870</v>
      </c>
      <c r="I19" s="11">
        <v>1848</v>
      </c>
      <c r="J19" s="11" t="s">
        <v>482</v>
      </c>
      <c r="K19" s="11" t="s">
        <v>467</v>
      </c>
      <c r="L19" s="11"/>
    </row>
    <row r="20" spans="1:12" ht="42.6" customHeight="1" x14ac:dyDescent="0.3">
      <c r="A20" s="11" t="s">
        <v>1661</v>
      </c>
      <c r="B20" s="11" t="str">
        <f>"Deutsche Geschichte Wilhelm_II Weltkrieg_I "&amp;K20</f>
        <v>Deutsche Geschichte Wilhelm_II Weltkrieg_I Neuzeit</v>
      </c>
      <c r="C20" s="11" t="str">
        <f t="shared" si="0"/>
        <v>19: Kaiser Wilhelm II</v>
      </c>
      <c r="D20" s="11" t="s">
        <v>486</v>
      </c>
      <c r="E20" s="11" t="s">
        <v>484</v>
      </c>
      <c r="F20" s="11">
        <v>1918</v>
      </c>
      <c r="G20" s="11">
        <v>1914</v>
      </c>
      <c r="H20" s="11">
        <v>1888</v>
      </c>
      <c r="I20" s="11">
        <v>1933</v>
      </c>
      <c r="J20" s="11" t="s">
        <v>485</v>
      </c>
      <c r="K20" s="11" t="s">
        <v>467</v>
      </c>
      <c r="L20" s="11"/>
    </row>
    <row r="21" spans="1:12" ht="42.6" customHeight="1" x14ac:dyDescent="0.3">
      <c r="A21" s="11" t="s">
        <v>1662</v>
      </c>
      <c r="B21" s="11" t="str">
        <f>"Deutsche Geschichte WeimarerRepublik RosaLuxemburg "&amp;K21</f>
        <v>Deutsche Geschichte WeimarerRepublik RosaLuxemburg Neuzeit</v>
      </c>
      <c r="C21" s="11" t="str">
        <f t="shared" si="0"/>
        <v>20: Rosa Luxemburg</v>
      </c>
      <c r="D21" s="11" t="s">
        <v>489</v>
      </c>
      <c r="E21" s="11" t="s">
        <v>487</v>
      </c>
      <c r="F21" s="11">
        <v>1919</v>
      </c>
      <c r="G21" s="11">
        <v>1914</v>
      </c>
      <c r="H21" s="11">
        <v>1923</v>
      </c>
      <c r="I21" s="11">
        <v>1933</v>
      </c>
      <c r="J21" s="11" t="s">
        <v>488</v>
      </c>
      <c r="K21" s="11" t="s">
        <v>467</v>
      </c>
      <c r="L21" s="11"/>
    </row>
    <row r="22" spans="1:12" ht="42.6" customHeight="1" x14ac:dyDescent="0.3">
      <c r="A22" s="11" t="s">
        <v>1663</v>
      </c>
      <c r="B22" s="11" t="str">
        <f>"Deutsche Geschichte WeimarerRepublik Stresemann Friedensnobelpreis "&amp;K22</f>
        <v>Deutsche Geschichte WeimarerRepublik Stresemann Friedensnobelpreis Neuzeit</v>
      </c>
      <c r="C22" s="11" t="str">
        <f t="shared" si="0"/>
        <v>21: Gustav Stresemann und die Republik</v>
      </c>
      <c r="D22" s="11" t="s">
        <v>491</v>
      </c>
      <c r="E22" s="11" t="s">
        <v>435</v>
      </c>
      <c r="F22" s="11">
        <v>1926</v>
      </c>
      <c r="G22" s="11">
        <v>1920</v>
      </c>
      <c r="H22" s="11">
        <v>1923</v>
      </c>
      <c r="I22" s="11">
        <v>1933</v>
      </c>
      <c r="J22" s="11" t="s">
        <v>490</v>
      </c>
      <c r="K22" s="11" t="s">
        <v>467</v>
      </c>
      <c r="L22" s="11"/>
    </row>
    <row r="23" spans="1:12" ht="42.6" customHeight="1" x14ac:dyDescent="0.3">
      <c r="A23" s="11" t="s">
        <v>1664</v>
      </c>
      <c r="B23" s="11" t="str">
        <f>"Deutsche Geschichte Gleichschaltung Machtergreifung Hitler "&amp;K23</f>
        <v>Deutsche Geschichte Gleichschaltung Machtergreifung Hitler Neuzeit</v>
      </c>
      <c r="C23" s="11" t="str">
        <f t="shared" si="0"/>
        <v>22: Machtergreifung der Nationalsozialisten</v>
      </c>
      <c r="D23" s="11" t="s">
        <v>494</v>
      </c>
      <c r="E23" s="11" t="s">
        <v>492</v>
      </c>
      <c r="F23" s="11">
        <v>1933</v>
      </c>
      <c r="G23" s="11">
        <v>1936</v>
      </c>
      <c r="H23" s="11">
        <v>1939</v>
      </c>
      <c r="I23" s="11">
        <v>1945</v>
      </c>
      <c r="J23" s="11" t="s">
        <v>493</v>
      </c>
      <c r="K23" s="11" t="s">
        <v>467</v>
      </c>
      <c r="L23" s="11"/>
    </row>
    <row r="24" spans="1:12" ht="42.6" customHeight="1" x14ac:dyDescent="0.3">
      <c r="A24" s="11" t="s">
        <v>1665</v>
      </c>
      <c r="B24" s="11" t="str">
        <f>"Deutsche Geschichte DrittesReich Weltkrieg_II "&amp;K24</f>
        <v>Deutsche Geschichte DrittesReich Weltkrieg_II Neuzeit</v>
      </c>
      <c r="C24" s="11" t="str">
        <f t="shared" si="0"/>
        <v>23: Zweiter Weltkrieg</v>
      </c>
      <c r="D24" s="11" t="s">
        <v>495</v>
      </c>
      <c r="E24" s="11" t="s">
        <v>436</v>
      </c>
      <c r="F24" s="11">
        <v>1939</v>
      </c>
      <c r="G24" s="11">
        <v>1933</v>
      </c>
      <c r="H24" s="11">
        <v>1945</v>
      </c>
      <c r="I24" s="11">
        <v>1941</v>
      </c>
      <c r="J24" s="11" t="s">
        <v>505</v>
      </c>
      <c r="K24" s="11" t="s">
        <v>467</v>
      </c>
      <c r="L24" s="11"/>
    </row>
    <row r="25" spans="1:12" ht="42.6" customHeight="1" x14ac:dyDescent="0.3">
      <c r="A25" s="11" t="s">
        <v>1666</v>
      </c>
      <c r="B25" s="11" t="str">
        <f>"Deutsche Geschichte Bundesrepublik Adenauer "&amp;K25</f>
        <v>Deutsche Geschichte Bundesrepublik Adenauer Neuzeit</v>
      </c>
      <c r="C25" s="11" t="str">
        <f t="shared" si="0"/>
        <v>24: Konrad Adenauer</v>
      </c>
      <c r="D25" s="11" t="s">
        <v>497</v>
      </c>
      <c r="E25" s="11" t="s">
        <v>437</v>
      </c>
      <c r="F25" s="11">
        <v>1949</v>
      </c>
      <c r="G25" s="11">
        <v>1953</v>
      </c>
      <c r="H25" s="11">
        <v>1945</v>
      </c>
      <c r="I25" s="11">
        <v>1941</v>
      </c>
      <c r="J25" s="11" t="s">
        <v>496</v>
      </c>
      <c r="K25" s="11" t="s">
        <v>467</v>
      </c>
      <c r="L25" s="11"/>
    </row>
    <row r="26" spans="1:12" ht="42.6" customHeight="1" x14ac:dyDescent="0.3">
      <c r="A26" s="11" t="s">
        <v>1667</v>
      </c>
      <c r="B26" s="11" t="str">
        <f>"Deutsche Geschichte EisernerVorhang Grenzöffnung "&amp;K26</f>
        <v>Deutsche Geschichte EisernerVorhang Grenzöffnung Neuzeit</v>
      </c>
      <c r="C26" s="11" t="str">
        <f t="shared" si="0"/>
        <v>25: Ungarn öffnet Grenze</v>
      </c>
      <c r="D26" s="11" t="s">
        <v>498</v>
      </c>
      <c r="E26" s="11" t="s">
        <v>438</v>
      </c>
      <c r="F26" s="11">
        <v>1989</v>
      </c>
      <c r="G26" s="11">
        <v>1990</v>
      </c>
      <c r="H26" s="11">
        <v>1984</v>
      </c>
      <c r="I26" s="11">
        <v>1992</v>
      </c>
      <c r="J26" s="11" t="s">
        <v>499</v>
      </c>
      <c r="K26" s="11" t="s">
        <v>467</v>
      </c>
      <c r="L26" s="11"/>
    </row>
    <row r="27" spans="1:12" ht="42.6" customHeight="1" x14ac:dyDescent="0.3">
      <c r="A27" s="11"/>
      <c r="B27" s="11"/>
      <c r="C27" s="11"/>
      <c r="D27" s="11"/>
      <c r="E27" s="11"/>
      <c r="F27" s="11"/>
      <c r="G27" s="11"/>
      <c r="H27" s="11"/>
      <c r="I27" s="11"/>
      <c r="J27" s="11"/>
      <c r="K27" s="11"/>
      <c r="L27" s="11"/>
    </row>
    <row r="28" spans="1:12" ht="42.6" customHeight="1" x14ac:dyDescent="0.3">
      <c r="A28" s="11"/>
      <c r="B28" s="11"/>
      <c r="C28" s="11"/>
      <c r="D28" s="11"/>
      <c r="E28" s="11"/>
      <c r="F28" s="11"/>
      <c r="G28" s="11"/>
      <c r="H28" s="11"/>
      <c r="I28" s="11"/>
      <c r="J28" s="11"/>
      <c r="K28" s="11"/>
      <c r="L28" s="11"/>
    </row>
    <row r="29" spans="1:12" ht="42.6" customHeight="1" x14ac:dyDescent="0.3">
      <c r="A29" s="11"/>
      <c r="B29" s="11"/>
      <c r="C29" s="11"/>
      <c r="D29" s="11"/>
      <c r="E29" s="11"/>
      <c r="F29" s="11"/>
      <c r="G29" s="11"/>
      <c r="H29" s="11"/>
      <c r="I29" s="11"/>
      <c r="J29" s="11"/>
      <c r="K29" s="11"/>
      <c r="L29" s="11"/>
    </row>
    <row r="30" spans="1:12" ht="42.6" customHeight="1" x14ac:dyDescent="0.3">
      <c r="A30" s="11"/>
      <c r="B30" s="11"/>
      <c r="C30" s="11"/>
      <c r="D30" s="11"/>
      <c r="E30" s="11"/>
      <c r="F30" s="11"/>
      <c r="G30" s="11"/>
      <c r="H30" s="11"/>
      <c r="I30" s="11"/>
      <c r="J30" s="11"/>
      <c r="K30" s="11"/>
      <c r="L30" s="11"/>
    </row>
    <row r="31" spans="1:12" ht="42.6" customHeight="1" x14ac:dyDescent="0.3">
      <c r="A31" s="11"/>
      <c r="B31" s="11"/>
      <c r="C31" s="11"/>
      <c r="D31" s="11"/>
      <c r="E31" s="11"/>
      <c r="F31" s="11"/>
      <c r="G31" s="11"/>
      <c r="H31" s="11"/>
      <c r="I31" s="11"/>
      <c r="J31" s="11"/>
      <c r="K31" s="11"/>
      <c r="L31" s="11"/>
    </row>
    <row r="32" spans="1:12" ht="42.6" customHeight="1" x14ac:dyDescent="0.3">
      <c r="A32" s="11"/>
      <c r="B32" s="11"/>
      <c r="C32" s="11"/>
      <c r="D32" s="11"/>
      <c r="E32" s="11"/>
      <c r="F32" s="11"/>
      <c r="G32" s="11"/>
      <c r="H32" s="11"/>
      <c r="I32" s="11"/>
      <c r="J32" s="11"/>
      <c r="K32" s="11"/>
      <c r="L32" s="11"/>
    </row>
    <row r="33" spans="1:12" ht="42.6" customHeight="1" x14ac:dyDescent="0.3">
      <c r="A33" s="11"/>
      <c r="B33" s="11"/>
      <c r="C33" s="11"/>
      <c r="D33" s="11"/>
      <c r="E33" s="11"/>
      <c r="F33" s="11"/>
      <c r="G33" s="11"/>
      <c r="H33" s="11"/>
      <c r="I33" s="11"/>
      <c r="J33" s="11"/>
      <c r="K33" s="11"/>
      <c r="L33" s="11"/>
    </row>
    <row r="34" spans="1:12" ht="42.6" customHeight="1" x14ac:dyDescent="0.3">
      <c r="A34" s="11"/>
      <c r="B34" s="11"/>
      <c r="C34" s="11"/>
      <c r="D34" s="11"/>
      <c r="E34" s="11"/>
      <c r="F34" s="11"/>
      <c r="G34" s="11"/>
      <c r="H34" s="11"/>
      <c r="I34" s="11"/>
      <c r="J34" s="11"/>
      <c r="K34" s="11"/>
      <c r="L34" s="11"/>
    </row>
    <row r="35" spans="1:12" ht="42.6" customHeight="1" x14ac:dyDescent="0.3">
      <c r="A35" s="11"/>
      <c r="B35" s="11"/>
      <c r="C35" s="11"/>
      <c r="D35" s="11"/>
      <c r="E35" s="11"/>
      <c r="F35" s="11"/>
      <c r="G35" s="11"/>
      <c r="H35" s="11"/>
      <c r="I35" s="11"/>
      <c r="J35" s="11"/>
      <c r="K35" s="11"/>
      <c r="L35" s="11"/>
    </row>
    <row r="36" spans="1:12" ht="42.6" customHeight="1" x14ac:dyDescent="0.3">
      <c r="A36" s="11"/>
      <c r="B36" s="11"/>
      <c r="C36" s="11"/>
      <c r="D36" s="11"/>
      <c r="E36" s="11"/>
      <c r="F36" s="11"/>
      <c r="G36" s="11"/>
      <c r="H36" s="11"/>
      <c r="I36" s="11"/>
      <c r="J36" s="11"/>
      <c r="K36" s="11"/>
      <c r="L36" s="11"/>
    </row>
    <row r="37" spans="1:12" ht="42.6" customHeight="1" x14ac:dyDescent="0.3">
      <c r="A37" s="11"/>
      <c r="B37" s="11"/>
      <c r="C37" s="11"/>
      <c r="D37" s="11"/>
      <c r="E37" s="11"/>
      <c r="F37" s="11"/>
      <c r="G37" s="11"/>
      <c r="H37" s="11"/>
      <c r="I37" s="11"/>
      <c r="J37" s="11"/>
      <c r="K37" s="11"/>
      <c r="L37" s="11"/>
    </row>
    <row r="38" spans="1:12" ht="42.6" customHeight="1" x14ac:dyDescent="0.3">
      <c r="A38" s="11"/>
      <c r="B38" s="11"/>
      <c r="C38" s="11"/>
      <c r="D38" s="11"/>
      <c r="E38" s="11"/>
      <c r="F38" s="11"/>
      <c r="G38" s="11"/>
      <c r="H38" s="11"/>
      <c r="I38" s="11"/>
      <c r="J38" s="11"/>
      <c r="K38" s="11"/>
      <c r="L38" s="11"/>
    </row>
    <row r="39" spans="1:12" ht="42.6" customHeight="1" x14ac:dyDescent="0.3">
      <c r="A39" s="11"/>
      <c r="B39" s="11"/>
      <c r="C39" s="11"/>
      <c r="D39" s="11"/>
      <c r="E39" s="11"/>
      <c r="F39" s="11"/>
      <c r="G39" s="11"/>
      <c r="H39" s="11"/>
      <c r="I39" s="11"/>
      <c r="J39" s="11"/>
      <c r="K39" s="11"/>
      <c r="L39" s="11"/>
    </row>
    <row r="40" spans="1:12" ht="42.6" customHeight="1" x14ac:dyDescent="0.3">
      <c r="A40" s="11"/>
      <c r="B40" s="11"/>
      <c r="C40" s="11"/>
      <c r="D40" s="11"/>
      <c r="E40" s="11"/>
      <c r="F40" s="11"/>
      <c r="G40" s="11"/>
      <c r="H40" s="11"/>
      <c r="I40" s="11"/>
      <c r="J40" s="11"/>
      <c r="K40" s="11"/>
      <c r="L40" s="11"/>
    </row>
    <row r="41" spans="1:12" ht="42.6" customHeight="1" x14ac:dyDescent="0.3">
      <c r="A41" s="11"/>
      <c r="B41" s="11"/>
      <c r="C41" s="11"/>
      <c r="D41" s="11"/>
      <c r="E41" s="11"/>
      <c r="F41" s="11"/>
      <c r="G41" s="11"/>
      <c r="H41" s="11"/>
      <c r="I41" s="11"/>
      <c r="J41" s="11"/>
      <c r="K41" s="11"/>
      <c r="L41" s="11"/>
    </row>
    <row r="42" spans="1:12" ht="42.6" customHeight="1" x14ac:dyDescent="0.3">
      <c r="A42" s="11"/>
      <c r="B42" s="11"/>
      <c r="C42" s="11"/>
      <c r="D42" s="11"/>
      <c r="E42" s="11"/>
      <c r="F42" s="11"/>
      <c r="G42" s="11"/>
      <c r="H42" s="11"/>
      <c r="I42" s="11"/>
      <c r="J42" s="11"/>
      <c r="K42" s="11"/>
      <c r="L42" s="11"/>
    </row>
    <row r="43" spans="1:12" ht="42.6" customHeight="1" x14ac:dyDescent="0.3">
      <c r="A43" s="11"/>
      <c r="B43" s="11"/>
      <c r="C43" s="11"/>
      <c r="D43" s="11"/>
      <c r="E43" s="11"/>
      <c r="F43" s="11"/>
      <c r="G43" s="11"/>
      <c r="H43" s="11"/>
      <c r="I43" s="11"/>
      <c r="J43" s="11"/>
      <c r="K43" s="11"/>
      <c r="L43" s="11"/>
    </row>
    <row r="44" spans="1:12" ht="42.6" customHeight="1" x14ac:dyDescent="0.3">
      <c r="A44" s="11"/>
      <c r="B44" s="11"/>
      <c r="C44" s="11"/>
      <c r="D44" s="11"/>
      <c r="E44" s="11"/>
      <c r="F44" s="11"/>
      <c r="G44" s="11"/>
      <c r="H44" s="11"/>
      <c r="I44" s="11"/>
      <c r="J44" s="11"/>
      <c r="K44" s="11"/>
      <c r="L44" s="11"/>
    </row>
    <row r="45" spans="1:12" ht="42.6" customHeight="1" x14ac:dyDescent="0.3">
      <c r="A45" s="11"/>
      <c r="B45" s="11"/>
      <c r="C45" s="11"/>
      <c r="D45" s="11"/>
      <c r="E45" s="11"/>
      <c r="F45" s="11"/>
      <c r="G45" s="11"/>
      <c r="H45" s="11"/>
      <c r="I45" s="11"/>
      <c r="J45" s="11"/>
      <c r="K45" s="11"/>
      <c r="L45" s="11"/>
    </row>
    <row r="46" spans="1:12" ht="42.6" customHeight="1" x14ac:dyDescent="0.3">
      <c r="A46" s="11"/>
      <c r="B46" s="11"/>
      <c r="C46" s="11"/>
      <c r="D46" s="11"/>
      <c r="E46" s="11"/>
      <c r="F46" s="11"/>
      <c r="G46" s="11"/>
      <c r="H46" s="11"/>
      <c r="I46" s="11"/>
      <c r="J46" s="11"/>
      <c r="K46" s="11"/>
      <c r="L46" s="11"/>
    </row>
    <row r="47" spans="1:12" ht="42.6" customHeight="1" x14ac:dyDescent="0.3">
      <c r="A47" s="11"/>
      <c r="B47" s="11"/>
      <c r="C47" s="11"/>
      <c r="D47" s="11"/>
      <c r="E47" s="11"/>
      <c r="F47" s="11"/>
      <c r="G47" s="11"/>
      <c r="H47" s="11"/>
      <c r="I47" s="11"/>
      <c r="J47" s="11"/>
      <c r="K47" s="11"/>
      <c r="L47" s="11"/>
    </row>
    <row r="48" spans="1:12" ht="42.6" customHeight="1" x14ac:dyDescent="0.3">
      <c r="A48" s="11"/>
      <c r="B48" s="11"/>
      <c r="C48" s="11"/>
      <c r="D48" s="11"/>
      <c r="E48" s="11"/>
      <c r="F48" s="11"/>
      <c r="G48" s="11"/>
      <c r="H48" s="11"/>
      <c r="I48" s="11"/>
      <c r="J48" s="11"/>
      <c r="K48" s="11"/>
      <c r="L48" s="11"/>
    </row>
    <row r="49" spans="1:12" ht="42.6" customHeight="1" x14ac:dyDescent="0.3">
      <c r="A49" s="11"/>
      <c r="B49" s="11"/>
      <c r="C49" s="11"/>
      <c r="D49" s="11"/>
      <c r="E49" s="11"/>
      <c r="F49" s="11"/>
      <c r="G49" s="11"/>
      <c r="H49" s="11"/>
      <c r="I49" s="11"/>
      <c r="J49" s="11"/>
      <c r="K49" s="11"/>
      <c r="L49" s="11"/>
    </row>
    <row r="50" spans="1:12" ht="42.6" customHeight="1" x14ac:dyDescent="0.3">
      <c r="A50" s="11"/>
      <c r="B50" s="11"/>
      <c r="C50" s="11"/>
      <c r="D50" s="11"/>
      <c r="E50" s="11"/>
      <c r="F50" s="11"/>
      <c r="G50" s="11"/>
      <c r="H50" s="11"/>
      <c r="I50" s="11"/>
      <c r="J50" s="11"/>
      <c r="K50" s="11"/>
      <c r="L50" s="11"/>
    </row>
    <row r="51" spans="1:12" ht="42.6" customHeight="1" x14ac:dyDescent="0.3">
      <c r="A51" s="11"/>
      <c r="B51" s="11"/>
      <c r="C51" s="11"/>
      <c r="D51" s="11"/>
      <c r="E51" s="11"/>
      <c r="F51" s="11"/>
      <c r="G51" s="11"/>
      <c r="H51" s="11"/>
      <c r="I51" s="11"/>
      <c r="J51" s="11"/>
      <c r="K51" s="11"/>
      <c r="L51" s="11"/>
    </row>
    <row r="52" spans="1:12" ht="42.6" customHeight="1" x14ac:dyDescent="0.3">
      <c r="A52" s="11"/>
      <c r="B52" s="11"/>
      <c r="C52" s="11"/>
      <c r="D52" s="11"/>
      <c r="E52" s="11"/>
      <c r="F52" s="11"/>
      <c r="G52" s="11"/>
      <c r="H52" s="11"/>
      <c r="I52" s="11"/>
      <c r="J52" s="11"/>
      <c r="K52" s="11"/>
      <c r="L52" s="11"/>
    </row>
    <row r="53" spans="1:12" ht="42.6" customHeight="1" x14ac:dyDescent="0.3">
      <c r="A53" s="11"/>
      <c r="B53" s="11"/>
      <c r="C53" s="11"/>
      <c r="D53" s="11"/>
      <c r="E53" s="11"/>
      <c r="F53" s="11"/>
      <c r="G53" s="11"/>
      <c r="H53" s="11"/>
      <c r="I53" s="11"/>
      <c r="J53" s="11"/>
      <c r="K53" s="11"/>
      <c r="L53" s="11"/>
    </row>
    <row r="54" spans="1:12" ht="42.6" customHeight="1" x14ac:dyDescent="0.3">
      <c r="A54" s="11"/>
      <c r="B54" s="11"/>
      <c r="C54" s="11"/>
      <c r="D54" s="11"/>
      <c r="E54" s="11"/>
      <c r="F54" s="11"/>
      <c r="G54" s="11"/>
      <c r="H54" s="11"/>
      <c r="I54" s="11"/>
      <c r="J54" s="11"/>
      <c r="K54" s="11"/>
      <c r="L54" s="11"/>
    </row>
    <row r="55" spans="1:12" ht="42.6" customHeight="1" x14ac:dyDescent="0.3">
      <c r="A55" s="11"/>
      <c r="B55" s="11"/>
      <c r="C55" s="11"/>
      <c r="D55" s="11"/>
      <c r="E55" s="11"/>
      <c r="F55" s="11"/>
      <c r="G55" s="11"/>
      <c r="H55" s="11"/>
      <c r="I55" s="11"/>
      <c r="J55" s="11"/>
      <c r="K55" s="11"/>
      <c r="L55" s="11"/>
    </row>
    <row r="56" spans="1:12" ht="42.6" customHeight="1" x14ac:dyDescent="0.3">
      <c r="A56" s="11"/>
      <c r="B56" s="11"/>
      <c r="C56" s="11"/>
      <c r="D56" s="11"/>
      <c r="E56" s="11"/>
      <c r="F56" s="11"/>
      <c r="G56" s="11"/>
      <c r="H56" s="11"/>
      <c r="I56" s="11"/>
      <c r="J56" s="11"/>
      <c r="K56" s="11"/>
      <c r="L56" s="11"/>
    </row>
    <row r="57" spans="1:12" ht="42.6" customHeight="1" x14ac:dyDescent="0.3">
      <c r="A57" s="11"/>
      <c r="B57" s="11"/>
      <c r="C57" s="11"/>
      <c r="D57" s="11"/>
      <c r="E57" s="11"/>
      <c r="F57" s="11"/>
      <c r="G57" s="11"/>
      <c r="H57" s="11"/>
      <c r="I57" s="11"/>
      <c r="J57" s="11"/>
      <c r="K57" s="11"/>
      <c r="L57" s="11"/>
    </row>
    <row r="58" spans="1:12" ht="42.6" customHeight="1" x14ac:dyDescent="0.3">
      <c r="A58" s="11"/>
      <c r="B58" s="11"/>
      <c r="C58" s="11"/>
      <c r="D58" s="11"/>
      <c r="E58" s="11"/>
      <c r="F58" s="11"/>
      <c r="G58" s="11"/>
      <c r="H58" s="11"/>
      <c r="I58" s="11"/>
      <c r="J58" s="11"/>
      <c r="K58" s="11"/>
      <c r="L58" s="11"/>
    </row>
    <row r="59" spans="1:12" ht="42.6" customHeight="1" x14ac:dyDescent="0.3">
      <c r="A59" s="11"/>
      <c r="B59" s="11"/>
      <c r="C59" s="11"/>
      <c r="D59" s="11"/>
      <c r="E59" s="11"/>
      <c r="F59" s="11"/>
      <c r="G59" s="11"/>
      <c r="H59" s="11"/>
      <c r="I59" s="11"/>
      <c r="J59" s="11"/>
      <c r="K59" s="11"/>
      <c r="L59" s="11"/>
    </row>
    <row r="60" spans="1:12" ht="42.6" customHeight="1" x14ac:dyDescent="0.3">
      <c r="A60" s="11"/>
      <c r="B60" s="11"/>
      <c r="C60" s="11"/>
      <c r="D60" s="11"/>
      <c r="E60" s="11"/>
      <c r="F60" s="11"/>
      <c r="G60" s="11"/>
      <c r="H60" s="11"/>
      <c r="I60" s="11"/>
      <c r="J60" s="11"/>
      <c r="K60" s="11"/>
      <c r="L60" s="11"/>
    </row>
    <row r="61" spans="1:12" ht="42.6" customHeight="1" x14ac:dyDescent="0.3">
      <c r="A61" s="11"/>
      <c r="B61" s="11"/>
      <c r="C61" s="11"/>
      <c r="D61" s="11"/>
      <c r="E61" s="11"/>
      <c r="F61" s="11"/>
      <c r="G61" s="11"/>
      <c r="H61" s="11"/>
      <c r="I61" s="11"/>
      <c r="J61" s="11"/>
      <c r="K61" s="11"/>
      <c r="L61" s="11"/>
    </row>
    <row r="62" spans="1:12" ht="42.6" customHeight="1" x14ac:dyDescent="0.3">
      <c r="A62" s="11"/>
      <c r="B62" s="11"/>
      <c r="C62" s="11"/>
      <c r="D62" s="11"/>
      <c r="E62" s="11"/>
      <c r="F62" s="11"/>
      <c r="G62" s="11"/>
      <c r="H62" s="11"/>
      <c r="I62" s="11"/>
      <c r="J62" s="11"/>
      <c r="K62" s="11"/>
      <c r="L62" s="11"/>
    </row>
    <row r="63" spans="1:12" ht="42.6" customHeight="1" x14ac:dyDescent="0.3">
      <c r="A63" s="11"/>
      <c r="B63" s="11"/>
      <c r="C63" s="11"/>
      <c r="D63" s="11"/>
      <c r="E63" s="11"/>
      <c r="F63" s="11"/>
      <c r="G63" s="11"/>
      <c r="H63" s="11"/>
      <c r="I63" s="11"/>
      <c r="J63" s="11"/>
      <c r="K63" s="11"/>
      <c r="L63" s="11"/>
    </row>
    <row r="64" spans="1:12" ht="42.6" customHeight="1" x14ac:dyDescent="0.3">
      <c r="A64" s="11"/>
      <c r="B64" s="11"/>
      <c r="C64" s="11"/>
      <c r="D64" s="11"/>
      <c r="E64" s="11"/>
      <c r="F64" s="11"/>
      <c r="G64" s="11"/>
      <c r="H64" s="11"/>
      <c r="I64" s="11"/>
      <c r="J64" s="11"/>
      <c r="K64" s="11"/>
      <c r="L64" s="11"/>
    </row>
    <row r="65" spans="1:12" ht="42.6" customHeight="1" x14ac:dyDescent="0.3">
      <c r="A65" s="11"/>
      <c r="B65" s="11"/>
      <c r="C65" s="11"/>
      <c r="D65" s="11"/>
      <c r="E65" s="11"/>
      <c r="F65" s="11"/>
      <c r="G65" s="11"/>
      <c r="H65" s="11"/>
      <c r="I65" s="11"/>
      <c r="J65" s="11"/>
      <c r="K65" s="11"/>
      <c r="L65" s="11"/>
    </row>
    <row r="66" spans="1:12" ht="42.6" customHeight="1" x14ac:dyDescent="0.3">
      <c r="A66" s="11"/>
      <c r="B66" s="11"/>
      <c r="C66" s="11"/>
      <c r="D66" s="11"/>
      <c r="E66" s="11"/>
      <c r="F66" s="11"/>
      <c r="G66" s="11"/>
      <c r="H66" s="11"/>
      <c r="I66" s="11"/>
      <c r="J66" s="11"/>
      <c r="K66" s="11"/>
      <c r="L66" s="11"/>
    </row>
    <row r="67" spans="1:12" ht="42.6" customHeight="1" x14ac:dyDescent="0.3">
      <c r="A67" s="11"/>
      <c r="B67" s="11"/>
      <c r="C67" s="11"/>
      <c r="D67" s="11"/>
      <c r="E67" s="11"/>
      <c r="F67" s="11"/>
      <c r="G67" s="11"/>
      <c r="H67" s="11"/>
      <c r="I67" s="11"/>
      <c r="J67" s="11"/>
      <c r="K67" s="11"/>
      <c r="L67" s="11"/>
    </row>
    <row r="68" spans="1:12" ht="42.6" customHeight="1" x14ac:dyDescent="0.3">
      <c r="A68" s="11"/>
      <c r="B68" s="11"/>
      <c r="C68" s="11"/>
      <c r="D68" s="11"/>
      <c r="E68" s="11"/>
      <c r="F68" s="11"/>
      <c r="G68" s="11"/>
      <c r="H68" s="11"/>
      <c r="I68" s="11"/>
      <c r="J68" s="11"/>
      <c r="K68" s="11"/>
      <c r="L68" s="11"/>
    </row>
    <row r="69" spans="1:12" ht="42.6" customHeight="1" x14ac:dyDescent="0.3">
      <c r="A69" s="11"/>
      <c r="B69" s="11"/>
      <c r="C69" s="11"/>
      <c r="D69" s="11"/>
      <c r="E69" s="11"/>
      <c r="F69" s="11"/>
      <c r="G69" s="11"/>
      <c r="H69" s="11"/>
      <c r="I69" s="11"/>
      <c r="J69" s="11"/>
      <c r="K69" s="11"/>
      <c r="L69" s="11"/>
    </row>
    <row r="70" spans="1:12" ht="42.6" customHeight="1" x14ac:dyDescent="0.3">
      <c r="A70" s="11"/>
      <c r="B70" s="11"/>
      <c r="C70" s="11"/>
      <c r="D70" s="11"/>
      <c r="E70" s="11"/>
      <c r="F70" s="11"/>
      <c r="G70" s="11"/>
      <c r="H70" s="11"/>
      <c r="I70" s="11"/>
      <c r="J70" s="11"/>
      <c r="K70" s="11"/>
      <c r="L70" s="11"/>
    </row>
    <row r="71" spans="1:12" ht="42.6" customHeight="1" x14ac:dyDescent="0.3">
      <c r="A71" s="11"/>
      <c r="B71" s="11"/>
      <c r="C71" s="11"/>
      <c r="D71" s="11"/>
      <c r="E71" s="11"/>
      <c r="F71" s="11"/>
      <c r="G71" s="11"/>
      <c r="H71" s="11"/>
      <c r="I71" s="11"/>
      <c r="J71" s="11"/>
      <c r="K71" s="11"/>
      <c r="L71" s="11"/>
    </row>
    <row r="72" spans="1:12" ht="42.6" customHeight="1" x14ac:dyDescent="0.3">
      <c r="A72" s="11"/>
      <c r="B72" s="11"/>
      <c r="C72" s="11"/>
      <c r="D72" s="11"/>
      <c r="E72" s="11"/>
      <c r="F72" s="11"/>
      <c r="G72" s="11"/>
      <c r="H72" s="11"/>
      <c r="I72" s="11"/>
      <c r="J72" s="11"/>
      <c r="K72" s="11"/>
      <c r="L72" s="11"/>
    </row>
    <row r="73" spans="1:12" ht="42.6" customHeight="1" x14ac:dyDescent="0.3">
      <c r="A73" s="11"/>
      <c r="B73" s="11"/>
      <c r="C73" s="11"/>
      <c r="D73" s="11"/>
      <c r="E73" s="11"/>
      <c r="F73" s="11"/>
      <c r="G73" s="11"/>
      <c r="H73" s="11"/>
      <c r="I73" s="11"/>
      <c r="J73" s="11"/>
      <c r="K73" s="11"/>
      <c r="L73" s="11"/>
    </row>
    <row r="74" spans="1:12" ht="42.6" customHeight="1" x14ac:dyDescent="0.3">
      <c r="A74" s="11"/>
      <c r="B74" s="11"/>
      <c r="C74" s="11"/>
      <c r="D74" s="11"/>
      <c r="E74" s="11"/>
      <c r="F74" s="11"/>
      <c r="G74" s="11"/>
      <c r="H74" s="11"/>
      <c r="I74" s="11"/>
      <c r="J74" s="11"/>
      <c r="K74" s="11"/>
      <c r="L74" s="11"/>
    </row>
    <row r="75" spans="1:12" ht="42.6" customHeight="1" x14ac:dyDescent="0.3">
      <c r="A75" s="11"/>
      <c r="B75" s="11"/>
      <c r="C75" s="11"/>
      <c r="D75" s="11"/>
      <c r="E75" s="11"/>
      <c r="F75" s="11"/>
      <c r="G75" s="11"/>
      <c r="H75" s="11"/>
      <c r="I75" s="11"/>
      <c r="J75" s="11"/>
      <c r="K75" s="11"/>
      <c r="L75" s="11"/>
    </row>
    <row r="76" spans="1:12" ht="42.6" customHeight="1" x14ac:dyDescent="0.3">
      <c r="A76" s="11"/>
      <c r="B76" s="11"/>
      <c r="C76" s="11"/>
      <c r="D76" s="11"/>
      <c r="E76" s="11"/>
      <c r="F76" s="11"/>
      <c r="G76" s="11"/>
      <c r="H76" s="11"/>
      <c r="I76" s="11"/>
      <c r="J76" s="11"/>
      <c r="K76" s="11"/>
      <c r="L76" s="11"/>
    </row>
    <row r="77" spans="1:12" ht="42.6" customHeight="1" x14ac:dyDescent="0.3">
      <c r="A77" s="11"/>
      <c r="B77" s="11"/>
      <c r="C77" s="11"/>
      <c r="D77" s="11"/>
      <c r="E77" s="11"/>
      <c r="F77" s="11"/>
      <c r="G77" s="11"/>
      <c r="H77" s="11"/>
      <c r="I77" s="11"/>
      <c r="J77" s="11"/>
      <c r="K77" s="11"/>
      <c r="L77" s="11"/>
    </row>
    <row r="78" spans="1:12" ht="42.6" customHeight="1" x14ac:dyDescent="0.3">
      <c r="A78" s="11"/>
      <c r="B78" s="11"/>
      <c r="C78" s="11"/>
      <c r="D78" s="11"/>
      <c r="E78" s="11"/>
      <c r="F78" s="11"/>
      <c r="G78" s="11"/>
      <c r="H78" s="11"/>
      <c r="I78" s="11"/>
      <c r="J78" s="11"/>
      <c r="K78" s="11"/>
      <c r="L78" s="11"/>
    </row>
    <row r="79" spans="1:12" ht="42.6" customHeight="1" x14ac:dyDescent="0.3">
      <c r="A79" s="11"/>
      <c r="B79" s="11"/>
      <c r="C79" s="11"/>
      <c r="D79" s="11"/>
      <c r="E79" s="11"/>
      <c r="F79" s="11"/>
      <c r="G79" s="11"/>
      <c r="H79" s="11"/>
      <c r="I79" s="11"/>
      <c r="J79" s="11"/>
      <c r="K79" s="11"/>
      <c r="L79" s="11"/>
    </row>
    <row r="80" spans="1:12" ht="42.6" customHeight="1" x14ac:dyDescent="0.3">
      <c r="A80" s="11"/>
      <c r="B80" s="11"/>
      <c r="C80" s="11"/>
      <c r="D80" s="11"/>
      <c r="E80" s="11"/>
      <c r="F80" s="11"/>
      <c r="G80" s="11"/>
      <c r="H80" s="11"/>
      <c r="I80" s="11"/>
      <c r="J80" s="11"/>
      <c r="K80" s="11"/>
      <c r="L80" s="11"/>
    </row>
    <row r="81" spans="1:12" ht="42.6" customHeight="1" x14ac:dyDescent="0.3">
      <c r="A81" s="11"/>
      <c r="B81" s="11"/>
      <c r="C81" s="11"/>
      <c r="D81" s="11"/>
      <c r="E81" s="11"/>
      <c r="F81" s="11"/>
      <c r="G81" s="11"/>
      <c r="H81" s="11"/>
      <c r="I81" s="11"/>
      <c r="J81" s="11"/>
      <c r="K81" s="11"/>
      <c r="L81" s="11"/>
    </row>
    <row r="82" spans="1:12" ht="42.6" customHeight="1" x14ac:dyDescent="0.3">
      <c r="A82" s="11"/>
      <c r="B82" s="11"/>
      <c r="C82" s="11"/>
      <c r="D82" s="11"/>
      <c r="E82" s="11"/>
      <c r="F82" s="11"/>
      <c r="G82" s="11"/>
      <c r="H82" s="11"/>
      <c r="I82" s="11"/>
      <c r="J82" s="11"/>
      <c r="K82" s="11"/>
      <c r="L82" s="11"/>
    </row>
    <row r="83" spans="1:12" ht="42.6" customHeight="1" x14ac:dyDescent="0.3">
      <c r="A83" s="11"/>
      <c r="B83" s="11"/>
      <c r="C83" s="11"/>
      <c r="D83" s="11"/>
      <c r="E83" s="11"/>
      <c r="F83" s="11"/>
      <c r="G83" s="11"/>
      <c r="H83" s="11"/>
      <c r="I83" s="11"/>
      <c r="J83" s="11"/>
      <c r="K83" s="11"/>
      <c r="L83" s="11"/>
    </row>
    <row r="84" spans="1:12" ht="42.6" customHeight="1" x14ac:dyDescent="0.3">
      <c r="A84" s="11"/>
      <c r="B84" s="11"/>
      <c r="C84" s="11"/>
      <c r="D84" s="11"/>
      <c r="E84" s="11"/>
      <c r="F84" s="11"/>
      <c r="G84" s="11"/>
      <c r="H84" s="11"/>
      <c r="I84" s="11"/>
      <c r="J84" s="11"/>
      <c r="K84" s="11"/>
      <c r="L84" s="11"/>
    </row>
    <row r="85" spans="1:12" ht="42.6" customHeight="1" x14ac:dyDescent="0.3">
      <c r="A85" s="11"/>
      <c r="B85" s="11"/>
      <c r="C85" s="11"/>
      <c r="D85" s="11"/>
      <c r="E85" s="11"/>
      <c r="F85" s="11"/>
      <c r="G85" s="11"/>
      <c r="H85" s="11"/>
      <c r="I85" s="11"/>
      <c r="J85" s="11"/>
      <c r="K85" s="11"/>
      <c r="L85" s="11"/>
    </row>
    <row r="86" spans="1:12" ht="42.6" customHeight="1" x14ac:dyDescent="0.3">
      <c r="A86" s="11"/>
      <c r="B86" s="11"/>
      <c r="C86" s="11"/>
      <c r="D86" s="11"/>
      <c r="E86" s="11"/>
      <c r="F86" s="11"/>
      <c r="G86" s="11"/>
      <c r="H86" s="11"/>
      <c r="I86" s="11"/>
      <c r="J86" s="11"/>
      <c r="K86" s="11"/>
      <c r="L86" s="11"/>
    </row>
    <row r="87" spans="1:12" ht="42.6" customHeight="1" x14ac:dyDescent="0.3">
      <c r="A87" s="11"/>
      <c r="B87" s="11"/>
      <c r="C87" s="11"/>
      <c r="D87" s="11"/>
      <c r="E87" s="11"/>
      <c r="F87" s="11"/>
      <c r="G87" s="11"/>
      <c r="H87" s="11"/>
      <c r="I87" s="11"/>
      <c r="J87" s="11"/>
      <c r="K87" s="11"/>
      <c r="L87" s="11"/>
    </row>
    <row r="88" spans="1:12" ht="42.6" customHeight="1" x14ac:dyDescent="0.3">
      <c r="A88" s="11"/>
      <c r="B88" s="11"/>
      <c r="C88" s="11"/>
      <c r="D88" s="11"/>
      <c r="E88" s="11"/>
      <c r="F88" s="11"/>
      <c r="G88" s="11"/>
      <c r="H88" s="11"/>
      <c r="I88" s="11"/>
      <c r="J88" s="11"/>
      <c r="K88" s="11"/>
      <c r="L88" s="11"/>
    </row>
    <row r="89" spans="1:12" ht="42.6" customHeight="1" x14ac:dyDescent="0.3">
      <c r="A89" s="11"/>
      <c r="B89" s="11"/>
      <c r="C89" s="11"/>
      <c r="D89" s="11"/>
      <c r="E89" s="11"/>
      <c r="F89" s="11"/>
      <c r="G89" s="11"/>
      <c r="H89" s="11"/>
      <c r="I89" s="11"/>
      <c r="J89" s="11"/>
      <c r="K89" s="11"/>
      <c r="L89" s="11"/>
    </row>
    <row r="90" spans="1:12" ht="42.6" customHeight="1" x14ac:dyDescent="0.3">
      <c r="A90" s="11"/>
      <c r="B90" s="11"/>
      <c r="C90" s="11"/>
      <c r="D90" s="11"/>
      <c r="E90" s="11"/>
      <c r="F90" s="11"/>
      <c r="G90" s="11"/>
      <c r="H90" s="11"/>
      <c r="I90" s="11"/>
      <c r="J90" s="11"/>
      <c r="K90" s="11"/>
      <c r="L90" s="11"/>
    </row>
    <row r="91" spans="1:12" ht="42.6" customHeight="1" x14ac:dyDescent="0.3">
      <c r="A91" s="11"/>
      <c r="B91" s="11"/>
      <c r="C91" s="11"/>
      <c r="D91" s="11"/>
      <c r="E91" s="11"/>
      <c r="F91" s="11"/>
      <c r="G91" s="11"/>
      <c r="H91" s="11"/>
      <c r="I91" s="11"/>
      <c r="J91" s="11"/>
      <c r="K91" s="11"/>
      <c r="L91" s="11"/>
    </row>
    <row r="92" spans="1:12" ht="42.6" customHeight="1" x14ac:dyDescent="0.3">
      <c r="A92" s="11"/>
      <c r="B92" s="11"/>
      <c r="C92" s="11"/>
      <c r="D92" s="11"/>
      <c r="E92" s="11"/>
      <c r="F92" s="11"/>
      <c r="G92" s="11"/>
      <c r="H92" s="11"/>
      <c r="I92" s="11"/>
      <c r="J92" s="11"/>
      <c r="K92" s="11"/>
      <c r="L92" s="11"/>
    </row>
    <row r="93" spans="1:12" ht="42.6" customHeight="1" x14ac:dyDescent="0.3">
      <c r="A93" s="11"/>
      <c r="B93" s="11"/>
      <c r="C93" s="11"/>
      <c r="D93" s="11"/>
      <c r="E93" s="11"/>
      <c r="F93" s="11"/>
      <c r="G93" s="11"/>
      <c r="H93" s="11"/>
      <c r="I93" s="11"/>
      <c r="J93" s="11"/>
      <c r="K93" s="11"/>
      <c r="L93" s="11"/>
    </row>
    <row r="94" spans="1:12" ht="42.6" customHeight="1" x14ac:dyDescent="0.3">
      <c r="A94" s="11"/>
      <c r="B94" s="11"/>
      <c r="C94" s="11"/>
      <c r="D94" s="11"/>
      <c r="E94" s="11"/>
      <c r="F94" s="11"/>
      <c r="G94" s="11"/>
      <c r="H94" s="11"/>
      <c r="I94" s="11"/>
      <c r="J94" s="11"/>
      <c r="K94" s="11"/>
      <c r="L94" s="11"/>
    </row>
    <row r="95" spans="1:12" ht="42.6" customHeight="1" x14ac:dyDescent="0.3">
      <c r="A95" s="11"/>
      <c r="B95" s="11"/>
      <c r="C95" s="11"/>
      <c r="D95" s="11"/>
      <c r="E95" s="11"/>
      <c r="F95" s="11"/>
      <c r="G95" s="11"/>
      <c r="H95" s="11"/>
      <c r="I95" s="11"/>
      <c r="J95" s="11"/>
      <c r="K95" s="11"/>
      <c r="L95" s="11"/>
    </row>
    <row r="96" spans="1:12" ht="42.6" customHeight="1" x14ac:dyDescent="0.3">
      <c r="A96" s="11"/>
      <c r="B96" s="11"/>
      <c r="C96" s="11"/>
      <c r="D96" s="11"/>
      <c r="E96" s="11"/>
      <c r="F96" s="11"/>
      <c r="G96" s="11"/>
      <c r="H96" s="11"/>
      <c r="I96" s="11"/>
      <c r="J96" s="11"/>
      <c r="K96" s="11"/>
      <c r="L96" s="11"/>
    </row>
    <row r="97" spans="1:12" ht="42.6" customHeight="1" x14ac:dyDescent="0.3">
      <c r="A97" s="11"/>
      <c r="B97" s="11"/>
      <c r="C97" s="11"/>
      <c r="D97" s="11"/>
      <c r="E97" s="11"/>
      <c r="F97" s="11"/>
      <c r="G97" s="11"/>
      <c r="H97" s="11"/>
      <c r="I97" s="11"/>
      <c r="J97" s="11"/>
      <c r="K97" s="11"/>
      <c r="L97" s="11"/>
    </row>
    <row r="98" spans="1:12" ht="42.6" customHeight="1" x14ac:dyDescent="0.3">
      <c r="A98" s="11"/>
      <c r="B98" s="11"/>
      <c r="C98" s="11"/>
      <c r="D98" s="11"/>
      <c r="E98" s="11"/>
      <c r="F98" s="11"/>
      <c r="G98" s="11"/>
      <c r="H98" s="11"/>
      <c r="I98" s="11"/>
      <c r="J98" s="11"/>
      <c r="K98" s="11"/>
      <c r="L98" s="11"/>
    </row>
    <row r="99" spans="1:12" ht="42.6" customHeight="1" x14ac:dyDescent="0.3">
      <c r="A99" s="11"/>
      <c r="B99" s="11"/>
      <c r="C99" s="11"/>
      <c r="D99" s="11"/>
      <c r="E99" s="11"/>
      <c r="F99" s="11"/>
      <c r="G99" s="11"/>
      <c r="H99" s="11"/>
      <c r="I99" s="11"/>
      <c r="J99" s="11"/>
      <c r="K99" s="11"/>
      <c r="L99" s="11"/>
    </row>
    <row r="100" spans="1:12" ht="42.6" customHeight="1" x14ac:dyDescent="0.3">
      <c r="A100" s="11"/>
      <c r="B100" s="11"/>
      <c r="C100" s="11"/>
      <c r="D100" s="11"/>
      <c r="E100" s="11"/>
      <c r="F100" s="11"/>
      <c r="G100" s="11"/>
      <c r="H100" s="11"/>
      <c r="I100" s="11"/>
      <c r="J100" s="11"/>
      <c r="K100" s="11"/>
      <c r="L100" s="11"/>
    </row>
    <row r="101" spans="1:12" ht="42.6" customHeight="1" x14ac:dyDescent="0.3">
      <c r="A101" s="11"/>
      <c r="B101" s="11"/>
      <c r="C101" s="11"/>
      <c r="D101" s="11"/>
      <c r="E101" s="11"/>
      <c r="F101" s="11"/>
      <c r="G101" s="11"/>
      <c r="H101" s="11"/>
      <c r="I101" s="11"/>
      <c r="J101" s="11"/>
      <c r="K101" s="11"/>
      <c r="L101" s="11"/>
    </row>
    <row r="102" spans="1:12" ht="42.6" customHeight="1" x14ac:dyDescent="0.3">
      <c r="A102" s="11"/>
      <c r="B102" s="11"/>
      <c r="C102" s="11"/>
      <c r="D102" s="11"/>
      <c r="E102" s="11"/>
      <c r="F102" s="11"/>
      <c r="G102" s="11"/>
      <c r="H102" s="11"/>
      <c r="I102" s="11"/>
      <c r="J102" s="11"/>
      <c r="K102" s="11"/>
      <c r="L102" s="11"/>
    </row>
    <row r="103" spans="1:12" ht="42.6" customHeight="1" x14ac:dyDescent="0.3">
      <c r="A103" s="11"/>
      <c r="B103" s="11"/>
      <c r="C103" s="11"/>
      <c r="D103" s="11"/>
      <c r="E103" s="11"/>
      <c r="F103" s="11"/>
      <c r="G103" s="11"/>
      <c r="H103" s="11"/>
      <c r="I103" s="11"/>
      <c r="J103" s="11"/>
      <c r="K103" s="11"/>
      <c r="L103" s="11"/>
    </row>
    <row r="104" spans="1:12" ht="42.6" customHeight="1" x14ac:dyDescent="0.3">
      <c r="A104" s="11"/>
      <c r="B104" s="11"/>
      <c r="C104" s="11"/>
      <c r="D104" s="11"/>
      <c r="E104" s="11"/>
      <c r="F104" s="11"/>
      <c r="G104" s="11"/>
      <c r="H104" s="11"/>
      <c r="I104" s="11"/>
      <c r="J104" s="11"/>
      <c r="K104" s="11"/>
      <c r="L104" s="11"/>
    </row>
    <row r="105" spans="1:12" ht="42.6" customHeight="1" x14ac:dyDescent="0.3">
      <c r="A105" s="11"/>
      <c r="B105" s="11"/>
      <c r="C105" s="11"/>
      <c r="D105" s="11"/>
      <c r="E105" s="11"/>
      <c r="F105" s="11"/>
      <c r="G105" s="11"/>
      <c r="H105" s="11"/>
      <c r="I105" s="11"/>
      <c r="J105" s="11"/>
      <c r="K105" s="11"/>
      <c r="L105" s="11"/>
    </row>
    <row r="106" spans="1:12" ht="42.6" customHeight="1" x14ac:dyDescent="0.3">
      <c r="A106" s="11"/>
      <c r="B106" s="11"/>
      <c r="C106" s="11"/>
      <c r="D106" s="11"/>
      <c r="E106" s="11"/>
      <c r="F106" s="11"/>
      <c r="G106" s="11"/>
      <c r="H106" s="11"/>
      <c r="I106" s="11"/>
      <c r="J106" s="11"/>
      <c r="K106" s="11"/>
      <c r="L106" s="11"/>
    </row>
    <row r="107" spans="1:12" ht="42.6" customHeight="1" x14ac:dyDescent="0.3">
      <c r="A107" s="11"/>
      <c r="B107" s="11"/>
      <c r="C107" s="11"/>
      <c r="D107" s="11"/>
      <c r="E107" s="11"/>
      <c r="F107" s="11"/>
      <c r="G107" s="11"/>
      <c r="H107" s="11"/>
      <c r="I107" s="11"/>
      <c r="J107" s="11"/>
      <c r="K107" s="11"/>
      <c r="L107" s="11"/>
    </row>
    <row r="108" spans="1:12" ht="42.6" customHeight="1" x14ac:dyDescent="0.3">
      <c r="A108" s="11"/>
      <c r="B108" s="11"/>
      <c r="C108" s="11"/>
      <c r="D108" s="11"/>
      <c r="E108" s="11"/>
      <c r="F108" s="11"/>
      <c r="G108" s="11"/>
      <c r="H108" s="11"/>
      <c r="I108" s="11"/>
      <c r="J108" s="11"/>
      <c r="K108" s="11"/>
      <c r="L108" s="11"/>
    </row>
    <row r="109" spans="1:12" ht="42.6" customHeight="1" x14ac:dyDescent="0.3">
      <c r="A109" s="11"/>
      <c r="B109" s="11"/>
      <c r="C109" s="11"/>
      <c r="D109" s="11"/>
      <c r="E109" s="11"/>
      <c r="F109" s="11"/>
      <c r="G109" s="11"/>
      <c r="H109" s="11"/>
      <c r="I109" s="11"/>
      <c r="J109" s="11"/>
      <c r="K109" s="11"/>
      <c r="L109" s="11"/>
    </row>
    <row r="110" spans="1:12" ht="42.6" customHeight="1" x14ac:dyDescent="0.3">
      <c r="A110" s="11"/>
      <c r="B110" s="11"/>
      <c r="C110" s="11"/>
      <c r="D110" s="11"/>
      <c r="E110" s="11"/>
      <c r="F110" s="11"/>
      <c r="G110" s="11"/>
      <c r="H110" s="11"/>
      <c r="I110" s="11"/>
      <c r="J110" s="11"/>
      <c r="K110" s="11"/>
      <c r="L110" s="11"/>
    </row>
    <row r="111" spans="1:12" ht="42.6" customHeight="1" x14ac:dyDescent="0.3">
      <c r="A111" s="11"/>
      <c r="B111" s="11"/>
      <c r="C111" s="11"/>
      <c r="D111" s="11"/>
      <c r="E111" s="11"/>
      <c r="F111" s="11"/>
      <c r="G111" s="11"/>
      <c r="H111" s="11"/>
      <c r="I111" s="11"/>
      <c r="J111" s="11"/>
      <c r="K111" s="11"/>
      <c r="L111" s="11"/>
    </row>
    <row r="112" spans="1:12" ht="42.6" customHeight="1" x14ac:dyDescent="0.3">
      <c r="A112" s="11"/>
      <c r="B112" s="11"/>
      <c r="C112" s="11"/>
      <c r="D112" s="11"/>
      <c r="E112" s="11"/>
      <c r="F112" s="11"/>
      <c r="G112" s="11"/>
      <c r="H112" s="11"/>
      <c r="I112" s="11"/>
      <c r="J112" s="11"/>
      <c r="K112" s="11"/>
      <c r="L112" s="11"/>
    </row>
    <row r="113" spans="1:12" ht="42.6" customHeight="1" x14ac:dyDescent="0.3">
      <c r="A113" s="11"/>
      <c r="B113" s="11"/>
      <c r="C113" s="11"/>
      <c r="D113" s="11"/>
      <c r="E113" s="11"/>
      <c r="F113" s="11"/>
      <c r="G113" s="11"/>
      <c r="H113" s="11"/>
      <c r="I113" s="11"/>
      <c r="J113" s="11"/>
      <c r="K113" s="11"/>
      <c r="L113" s="11"/>
    </row>
    <row r="114" spans="1:12" ht="42.6" customHeight="1" x14ac:dyDescent="0.3">
      <c r="A114" s="11"/>
      <c r="B114" s="11"/>
      <c r="C114" s="11"/>
      <c r="D114" s="11"/>
      <c r="E114" s="11"/>
      <c r="F114" s="11"/>
      <c r="G114" s="11"/>
      <c r="H114" s="11"/>
      <c r="I114" s="11"/>
      <c r="J114" s="11"/>
      <c r="K114" s="11"/>
      <c r="L114" s="11"/>
    </row>
    <row r="115" spans="1:12" ht="42.6" customHeight="1" x14ac:dyDescent="0.3">
      <c r="A115" s="11"/>
      <c r="B115" s="11"/>
      <c r="C115" s="11"/>
      <c r="D115" s="11"/>
      <c r="E115" s="11"/>
      <c r="F115" s="11"/>
      <c r="G115" s="11"/>
      <c r="H115" s="11"/>
      <c r="I115" s="11"/>
      <c r="J115" s="11"/>
      <c r="K115" s="11"/>
      <c r="L115" s="11"/>
    </row>
    <row r="116" spans="1:12" ht="42.6" customHeight="1" x14ac:dyDescent="0.3">
      <c r="A116" s="11"/>
      <c r="B116" s="11"/>
      <c r="C116" s="11"/>
      <c r="D116" s="11"/>
      <c r="E116" s="11"/>
      <c r="F116" s="11"/>
      <c r="G116" s="11"/>
      <c r="H116" s="11"/>
      <c r="I116" s="11"/>
      <c r="J116" s="11"/>
      <c r="K116" s="11"/>
      <c r="L116" s="11"/>
    </row>
    <row r="117" spans="1:12" ht="42.6" customHeight="1" x14ac:dyDescent="0.3">
      <c r="A117" s="11"/>
      <c r="B117" s="11"/>
      <c r="C117" s="11"/>
      <c r="D117" s="11"/>
      <c r="E117" s="11"/>
      <c r="F117" s="11"/>
      <c r="G117" s="11"/>
      <c r="H117" s="11"/>
      <c r="I117" s="11"/>
      <c r="J117" s="11"/>
      <c r="K117" s="11"/>
      <c r="L117" s="11"/>
    </row>
    <row r="118" spans="1:12" ht="42.6" customHeight="1" x14ac:dyDescent="0.3">
      <c r="A118" s="11"/>
      <c r="B118" s="11"/>
      <c r="C118" s="11"/>
      <c r="D118" s="11"/>
      <c r="E118" s="11"/>
      <c r="F118" s="11"/>
      <c r="G118" s="11"/>
      <c r="H118" s="11"/>
      <c r="I118" s="11"/>
      <c r="J118" s="11"/>
      <c r="K118" s="11"/>
      <c r="L118" s="11"/>
    </row>
    <row r="119" spans="1:12" ht="42.6" customHeight="1" x14ac:dyDescent="0.3">
      <c r="A119" s="11"/>
      <c r="B119" s="11"/>
      <c r="C119" s="11"/>
      <c r="D119" s="11"/>
      <c r="E119" s="11"/>
      <c r="F119" s="11"/>
      <c r="G119" s="11"/>
      <c r="H119" s="11"/>
      <c r="I119" s="11"/>
      <c r="J119" s="11"/>
      <c r="K119" s="11"/>
      <c r="L119" s="11"/>
    </row>
    <row r="120" spans="1:12" ht="42.6" customHeight="1" x14ac:dyDescent="0.3">
      <c r="A120" s="11"/>
      <c r="B120" s="11"/>
      <c r="C120" s="11"/>
      <c r="D120" s="11"/>
      <c r="E120" s="11"/>
      <c r="F120" s="11"/>
      <c r="G120" s="11"/>
      <c r="H120" s="11"/>
      <c r="I120" s="11"/>
      <c r="J120" s="11"/>
      <c r="K120" s="11"/>
      <c r="L120" s="11"/>
    </row>
    <row r="121" spans="1:12" ht="42.6" customHeight="1" x14ac:dyDescent="0.3">
      <c r="A121" s="11"/>
      <c r="B121" s="11"/>
      <c r="C121" s="11"/>
      <c r="D121" s="11"/>
      <c r="E121" s="11"/>
      <c r="F121" s="11"/>
      <c r="G121" s="11"/>
      <c r="H121" s="11"/>
      <c r="I121" s="11"/>
      <c r="J121" s="11"/>
      <c r="K121" s="11"/>
      <c r="L121" s="11"/>
    </row>
    <row r="122" spans="1:12" ht="42.6" customHeight="1" x14ac:dyDescent="0.3">
      <c r="A122" s="11"/>
      <c r="B122" s="11"/>
      <c r="C122" s="11"/>
      <c r="D122" s="11"/>
      <c r="E122" s="11"/>
      <c r="F122" s="11"/>
      <c r="G122" s="11"/>
      <c r="H122" s="11"/>
      <c r="I122" s="11"/>
      <c r="J122" s="11"/>
      <c r="K122" s="11"/>
      <c r="L122" s="11"/>
    </row>
    <row r="123" spans="1:12" ht="42.6" customHeight="1" x14ac:dyDescent="0.3">
      <c r="A123" s="11"/>
      <c r="B123" s="11"/>
      <c r="C123" s="11"/>
      <c r="D123" s="11"/>
      <c r="E123" s="11"/>
      <c r="F123" s="11"/>
      <c r="G123" s="11"/>
      <c r="H123" s="11"/>
      <c r="I123" s="11"/>
      <c r="J123" s="11"/>
      <c r="K123" s="11"/>
      <c r="L123" s="11"/>
    </row>
    <row r="124" spans="1:12" ht="42.6" customHeight="1" x14ac:dyDescent="0.3">
      <c r="A124" s="11"/>
      <c r="B124" s="11"/>
      <c r="C124" s="11"/>
      <c r="D124" s="11"/>
      <c r="E124" s="11"/>
      <c r="F124" s="11"/>
      <c r="G124" s="11"/>
      <c r="H124" s="11"/>
      <c r="I124" s="11"/>
      <c r="J124" s="11"/>
      <c r="K124" s="11"/>
      <c r="L124" s="11"/>
    </row>
    <row r="125" spans="1:12" ht="42.6" customHeight="1" x14ac:dyDescent="0.3">
      <c r="A125" s="11"/>
      <c r="B125" s="11"/>
      <c r="C125" s="11"/>
      <c r="D125" s="11"/>
      <c r="E125" s="11"/>
      <c r="F125" s="11"/>
      <c r="G125" s="11"/>
      <c r="H125" s="11"/>
      <c r="I125" s="11"/>
      <c r="J125" s="11"/>
      <c r="K125" s="11"/>
      <c r="L125" s="11"/>
    </row>
    <row r="126" spans="1:12" ht="42.6" customHeight="1" x14ac:dyDescent="0.3">
      <c r="A126" s="11"/>
      <c r="B126" s="11"/>
      <c r="C126" s="11"/>
      <c r="D126" s="11"/>
      <c r="E126" s="11"/>
      <c r="F126" s="11"/>
      <c r="G126" s="11"/>
      <c r="H126" s="11"/>
      <c r="I126" s="11"/>
      <c r="J126" s="11"/>
      <c r="K126" s="11"/>
      <c r="L126" s="11"/>
    </row>
    <row r="127" spans="1:12" ht="42.6" customHeight="1" x14ac:dyDescent="0.3">
      <c r="A127" s="11"/>
      <c r="B127" s="11"/>
      <c r="C127" s="11"/>
      <c r="D127" s="11"/>
      <c r="E127" s="11"/>
      <c r="F127" s="11"/>
      <c r="G127" s="11"/>
      <c r="H127" s="11"/>
      <c r="I127" s="11"/>
      <c r="J127" s="11"/>
      <c r="K127" s="11"/>
      <c r="L127" s="11"/>
    </row>
    <row r="128" spans="1:12" ht="42.6" customHeight="1" x14ac:dyDescent="0.3">
      <c r="A128" s="11"/>
      <c r="B128" s="11"/>
      <c r="C128" s="11"/>
      <c r="D128" s="11"/>
      <c r="E128" s="11"/>
      <c r="F128" s="11"/>
      <c r="G128" s="11"/>
      <c r="H128" s="11"/>
      <c r="I128" s="11"/>
      <c r="J128" s="11"/>
      <c r="K128" s="11"/>
      <c r="L128" s="11"/>
    </row>
    <row r="129" spans="1:12" ht="42.6" customHeight="1" x14ac:dyDescent="0.3">
      <c r="A129" s="11"/>
      <c r="B129" s="11"/>
      <c r="C129" s="11"/>
      <c r="D129" s="11"/>
      <c r="E129" s="11"/>
      <c r="F129" s="11"/>
      <c r="G129" s="11"/>
      <c r="H129" s="11"/>
      <c r="I129" s="11"/>
      <c r="J129" s="11"/>
      <c r="K129" s="11"/>
      <c r="L129" s="11"/>
    </row>
    <row r="130" spans="1:12" ht="42.6" customHeight="1" x14ac:dyDescent="0.3">
      <c r="A130" s="11"/>
      <c r="B130" s="11"/>
      <c r="C130" s="11"/>
      <c r="D130" s="11"/>
      <c r="E130" s="11"/>
      <c r="F130" s="11"/>
      <c r="G130" s="11"/>
      <c r="H130" s="11"/>
      <c r="I130" s="11"/>
      <c r="J130" s="11"/>
      <c r="K130" s="11"/>
      <c r="L130" s="11"/>
    </row>
    <row r="131" spans="1:12" ht="42.6" customHeight="1" x14ac:dyDescent="0.3">
      <c r="A131" s="11"/>
      <c r="B131" s="11"/>
      <c r="C131" s="11"/>
      <c r="D131" s="11"/>
      <c r="E131" s="11"/>
      <c r="F131" s="11"/>
      <c r="G131" s="11"/>
      <c r="H131" s="11"/>
      <c r="I131" s="11"/>
      <c r="J131" s="11"/>
      <c r="K131" s="11"/>
      <c r="L131" s="11"/>
    </row>
    <row r="132" spans="1:12" ht="42.6" customHeight="1" x14ac:dyDescent="0.3">
      <c r="A132" s="11"/>
      <c r="B132" s="11"/>
      <c r="C132" s="11"/>
      <c r="D132" s="11"/>
      <c r="E132" s="11"/>
      <c r="F132" s="11"/>
      <c r="G132" s="11"/>
      <c r="H132" s="11"/>
      <c r="I132" s="11"/>
      <c r="J132" s="11"/>
      <c r="K132" s="11"/>
      <c r="L132" s="11"/>
    </row>
    <row r="133" spans="1:12" ht="42.6" customHeight="1" x14ac:dyDescent="0.3">
      <c r="A133" s="11"/>
      <c r="B133" s="11"/>
      <c r="C133" s="11"/>
      <c r="D133" s="11"/>
      <c r="E133" s="11"/>
      <c r="F133" s="11"/>
      <c r="G133" s="11"/>
      <c r="H133" s="11"/>
      <c r="I133" s="11"/>
      <c r="J133" s="11"/>
      <c r="K133" s="11"/>
      <c r="L133" s="11"/>
    </row>
    <row r="134" spans="1:12" ht="42.6" customHeight="1" x14ac:dyDescent="0.3">
      <c r="A134" s="11"/>
      <c r="B134" s="11"/>
      <c r="C134" s="11"/>
      <c r="D134" s="11"/>
      <c r="E134" s="11"/>
      <c r="F134" s="11"/>
      <c r="G134" s="11"/>
      <c r="H134" s="11"/>
      <c r="I134" s="11"/>
      <c r="J134" s="11"/>
      <c r="K134" s="11"/>
      <c r="L134" s="11"/>
    </row>
    <row r="135" spans="1:12" ht="42.6" customHeight="1" x14ac:dyDescent="0.3">
      <c r="A135" s="11"/>
      <c r="B135" s="11"/>
      <c r="C135" s="11"/>
      <c r="D135" s="11"/>
      <c r="E135" s="11"/>
      <c r="F135" s="11"/>
      <c r="G135" s="11"/>
      <c r="H135" s="11"/>
      <c r="I135" s="11"/>
      <c r="J135" s="11"/>
      <c r="K135" s="11"/>
      <c r="L135" s="11"/>
    </row>
    <row r="136" spans="1:12" ht="42.6" customHeight="1" x14ac:dyDescent="0.3">
      <c r="A136" s="11"/>
      <c r="B136" s="11"/>
      <c r="C136" s="11"/>
      <c r="D136" s="11"/>
      <c r="E136" s="11"/>
      <c r="F136" s="11"/>
      <c r="G136" s="11"/>
      <c r="H136" s="11"/>
      <c r="I136" s="11"/>
      <c r="J136" s="11"/>
      <c r="K136" s="11"/>
      <c r="L136" s="11"/>
    </row>
    <row r="137" spans="1:12" ht="42.6" customHeight="1" x14ac:dyDescent="0.3">
      <c r="A137" s="11"/>
      <c r="B137" s="11"/>
      <c r="C137" s="11"/>
      <c r="D137" s="11"/>
      <c r="E137" s="11"/>
      <c r="F137" s="11"/>
      <c r="G137" s="11"/>
      <c r="H137" s="11"/>
      <c r="I137" s="11"/>
      <c r="J137" s="11"/>
      <c r="K137" s="11"/>
      <c r="L137" s="11"/>
    </row>
    <row r="138" spans="1:12" ht="42.6" customHeight="1" x14ac:dyDescent="0.3">
      <c r="A138" s="11"/>
      <c r="B138" s="11"/>
      <c r="C138" s="11"/>
      <c r="D138" s="11"/>
      <c r="E138" s="11"/>
      <c r="F138" s="11"/>
      <c r="G138" s="11"/>
      <c r="H138" s="11"/>
      <c r="I138" s="11"/>
      <c r="J138" s="11"/>
      <c r="K138" s="11"/>
      <c r="L138" s="11"/>
    </row>
    <row r="139" spans="1:12" ht="42.6" customHeight="1" x14ac:dyDescent="0.3">
      <c r="A139" s="11"/>
      <c r="B139" s="11"/>
      <c r="C139" s="11"/>
      <c r="D139" s="11"/>
      <c r="E139" s="11"/>
      <c r="F139" s="11"/>
      <c r="G139" s="11"/>
      <c r="H139" s="11"/>
      <c r="I139" s="11"/>
      <c r="J139" s="11"/>
      <c r="K139" s="11"/>
      <c r="L139" s="11"/>
    </row>
    <row r="140" spans="1:12" ht="42.6" customHeight="1" x14ac:dyDescent="0.3">
      <c r="A140" s="11"/>
      <c r="B140" s="11"/>
      <c r="C140" s="11"/>
      <c r="D140" s="11"/>
      <c r="E140" s="11"/>
      <c r="F140" s="11"/>
      <c r="G140" s="11"/>
      <c r="H140" s="11"/>
      <c r="I140" s="11"/>
      <c r="J140" s="11"/>
      <c r="K140" s="11"/>
      <c r="L140" s="11"/>
    </row>
    <row r="141" spans="1:12" ht="42.6" customHeight="1" x14ac:dyDescent="0.3">
      <c r="A141" s="11"/>
      <c r="B141" s="11"/>
      <c r="C141" s="11"/>
      <c r="D141" s="11"/>
      <c r="E141" s="11"/>
      <c r="F141" s="11"/>
      <c r="G141" s="11"/>
      <c r="H141" s="11"/>
      <c r="I141" s="11"/>
      <c r="J141" s="11"/>
      <c r="K141" s="11"/>
      <c r="L141" s="11"/>
    </row>
    <row r="142" spans="1:12" ht="42.6" customHeight="1" x14ac:dyDescent="0.3">
      <c r="A142" s="11"/>
      <c r="B142" s="11"/>
      <c r="C142" s="11"/>
      <c r="D142" s="11"/>
      <c r="E142" s="11"/>
      <c r="F142" s="11"/>
      <c r="G142" s="11"/>
      <c r="H142" s="11"/>
      <c r="I142" s="11"/>
      <c r="J142" s="11"/>
      <c r="K142" s="11"/>
      <c r="L142" s="11"/>
    </row>
    <row r="143" spans="1:12" ht="42.6" customHeight="1" x14ac:dyDescent="0.3">
      <c r="A143" s="11"/>
      <c r="B143" s="11"/>
      <c r="C143" s="11"/>
      <c r="D143" s="11"/>
      <c r="E143" s="11"/>
      <c r="F143" s="11"/>
      <c r="G143" s="11"/>
      <c r="H143" s="11"/>
      <c r="I143" s="11"/>
      <c r="J143" s="11"/>
      <c r="K143" s="11"/>
      <c r="L143" s="11"/>
    </row>
    <row r="144" spans="1:12" ht="42.6" customHeight="1" x14ac:dyDescent="0.3">
      <c r="A144" s="11"/>
      <c r="B144" s="11"/>
      <c r="C144" s="11"/>
      <c r="D144" s="11"/>
      <c r="E144" s="11"/>
      <c r="F144" s="11"/>
      <c r="G144" s="11"/>
      <c r="H144" s="11"/>
      <c r="I144" s="11"/>
      <c r="J144" s="11"/>
      <c r="K144" s="11"/>
      <c r="L144" s="11"/>
    </row>
    <row r="145" spans="1:12" ht="42.6" customHeight="1" x14ac:dyDescent="0.3">
      <c r="A145" s="11"/>
      <c r="B145" s="11"/>
      <c r="C145" s="11"/>
      <c r="D145" s="11"/>
      <c r="E145" s="11"/>
      <c r="F145" s="11"/>
      <c r="G145" s="11"/>
      <c r="H145" s="11"/>
      <c r="I145" s="11"/>
      <c r="J145" s="11"/>
      <c r="K145" s="11"/>
      <c r="L145" s="11"/>
    </row>
    <row r="146" spans="1:12" ht="42.6" customHeight="1" x14ac:dyDescent="0.3">
      <c r="A146" s="11"/>
      <c r="B146" s="11"/>
      <c r="C146" s="11"/>
      <c r="D146" s="11"/>
      <c r="E146" s="11"/>
      <c r="F146" s="11"/>
      <c r="G146" s="11"/>
      <c r="H146" s="11"/>
      <c r="I146" s="11"/>
      <c r="J146" s="11"/>
      <c r="K146" s="11"/>
      <c r="L146" s="11"/>
    </row>
    <row r="147" spans="1:12" ht="42.6" customHeight="1" x14ac:dyDescent="0.3">
      <c r="A147" s="11"/>
      <c r="B147" s="11"/>
      <c r="C147" s="11"/>
      <c r="D147" s="11"/>
      <c r="E147" s="11"/>
      <c r="F147" s="11"/>
      <c r="G147" s="11"/>
      <c r="H147" s="11"/>
      <c r="I147" s="11"/>
      <c r="J147" s="11"/>
      <c r="K147" s="11"/>
      <c r="L147" s="11"/>
    </row>
    <row r="148" spans="1:12" ht="42.6" customHeight="1" x14ac:dyDescent="0.3">
      <c r="A148" s="11"/>
      <c r="B148" s="11"/>
      <c r="C148" s="11"/>
      <c r="D148" s="11"/>
      <c r="E148" s="11"/>
      <c r="F148" s="11"/>
      <c r="G148" s="11"/>
      <c r="H148" s="11"/>
      <c r="I148" s="11"/>
      <c r="J148" s="11"/>
      <c r="K148" s="11"/>
      <c r="L148" s="11"/>
    </row>
    <row r="149" spans="1:12" ht="42.6" customHeight="1" x14ac:dyDescent="0.3">
      <c r="A149" s="11"/>
      <c r="B149" s="11"/>
      <c r="C149" s="11"/>
      <c r="D149" s="11"/>
      <c r="E149" s="11"/>
      <c r="F149" s="11"/>
      <c r="G149" s="11"/>
      <c r="H149" s="11"/>
      <c r="I149" s="11"/>
      <c r="J149" s="11"/>
      <c r="K149" s="11"/>
      <c r="L149" s="11"/>
    </row>
    <row r="150" spans="1:12" ht="42.6" customHeight="1" x14ac:dyDescent="0.3">
      <c r="A150" s="11"/>
      <c r="B150" s="11"/>
      <c r="C150" s="11"/>
      <c r="D150" s="11"/>
      <c r="E150" s="11"/>
      <c r="F150" s="11"/>
      <c r="G150" s="11"/>
      <c r="H150" s="11"/>
      <c r="I150" s="11"/>
      <c r="J150" s="11"/>
      <c r="K150" s="11"/>
      <c r="L150" s="11"/>
    </row>
    <row r="151" spans="1:12" ht="42.6" customHeight="1" x14ac:dyDescent="0.3">
      <c r="A151" s="11"/>
      <c r="B151" s="11"/>
      <c r="C151" s="11"/>
      <c r="D151" s="11"/>
      <c r="E151" s="11"/>
      <c r="F151" s="11"/>
      <c r="G151" s="11"/>
      <c r="H151" s="11"/>
      <c r="I151" s="11"/>
      <c r="J151" s="11"/>
      <c r="K151" s="11"/>
      <c r="L151" s="11"/>
    </row>
    <row r="152" spans="1:12" ht="42.6" customHeight="1" x14ac:dyDescent="0.3">
      <c r="A152" s="11"/>
      <c r="B152" s="11"/>
      <c r="C152" s="11"/>
      <c r="D152" s="11"/>
      <c r="E152" s="11"/>
      <c r="F152" s="11"/>
      <c r="G152" s="11"/>
      <c r="H152" s="11"/>
      <c r="I152" s="11"/>
      <c r="J152" s="11"/>
      <c r="K152" s="11"/>
      <c r="L152" s="11"/>
    </row>
    <row r="153" spans="1:12" ht="42.6" customHeight="1" x14ac:dyDescent="0.3">
      <c r="A153" s="11"/>
      <c r="B153" s="11"/>
      <c r="C153" s="11"/>
      <c r="D153" s="11"/>
      <c r="E153" s="11"/>
      <c r="F153" s="11"/>
      <c r="G153" s="11"/>
      <c r="H153" s="11"/>
      <c r="I153" s="11"/>
      <c r="J153" s="11"/>
      <c r="K153" s="11"/>
      <c r="L153" s="11"/>
    </row>
    <row r="154" spans="1:12" ht="42.6" customHeight="1" x14ac:dyDescent="0.3">
      <c r="A154" s="11"/>
      <c r="B154" s="11"/>
      <c r="C154" s="11"/>
      <c r="D154" s="11"/>
      <c r="E154" s="11"/>
      <c r="F154" s="11"/>
      <c r="G154" s="11"/>
      <c r="H154" s="11"/>
      <c r="I154" s="11"/>
      <c r="J154" s="11"/>
      <c r="K154" s="11"/>
      <c r="L154" s="11"/>
    </row>
    <row r="155" spans="1:12" ht="42.6" customHeight="1" x14ac:dyDescent="0.3">
      <c r="A155" s="11"/>
      <c r="B155" s="11"/>
      <c r="C155" s="11"/>
      <c r="D155" s="11"/>
      <c r="E155" s="11"/>
      <c r="F155" s="11"/>
      <c r="G155" s="11"/>
      <c r="H155" s="11"/>
      <c r="I155" s="11"/>
      <c r="J155" s="11"/>
      <c r="K155" s="11"/>
      <c r="L155" s="11"/>
    </row>
    <row r="156" spans="1:12" ht="42.6" customHeight="1" x14ac:dyDescent="0.3">
      <c r="A156" s="11"/>
      <c r="B156" s="11"/>
      <c r="C156" s="11"/>
      <c r="D156" s="11"/>
      <c r="E156" s="11"/>
      <c r="F156" s="11"/>
      <c r="G156" s="11"/>
      <c r="H156" s="11"/>
      <c r="I156" s="11"/>
      <c r="J156" s="11"/>
      <c r="K156" s="11"/>
      <c r="L156" s="11"/>
    </row>
    <row r="157" spans="1:12" ht="42.6" customHeight="1" x14ac:dyDescent="0.3">
      <c r="A157" s="11"/>
      <c r="B157" s="11"/>
      <c r="C157" s="11"/>
      <c r="D157" s="11"/>
      <c r="E157" s="11"/>
      <c r="F157" s="11"/>
      <c r="G157" s="11"/>
      <c r="H157" s="11"/>
      <c r="I157" s="11"/>
      <c r="J157" s="11"/>
      <c r="K157" s="11"/>
      <c r="L157" s="11"/>
    </row>
    <row r="158" spans="1:12" ht="42.6" customHeight="1" x14ac:dyDescent="0.3">
      <c r="A158" s="11"/>
      <c r="B158" s="11"/>
      <c r="C158" s="11"/>
      <c r="D158" s="11"/>
      <c r="E158" s="11"/>
      <c r="F158" s="11"/>
      <c r="G158" s="11"/>
      <c r="H158" s="11"/>
      <c r="I158" s="11"/>
      <c r="J158" s="11"/>
      <c r="K158" s="11"/>
      <c r="L158" s="11"/>
    </row>
    <row r="159" spans="1:12" ht="42.6" customHeight="1" x14ac:dyDescent="0.3">
      <c r="A159" s="11"/>
      <c r="B159" s="11"/>
      <c r="C159" s="11"/>
      <c r="D159" s="11"/>
      <c r="E159" s="11"/>
      <c r="F159" s="11"/>
      <c r="G159" s="11"/>
      <c r="H159" s="11"/>
      <c r="I159" s="11"/>
      <c r="J159" s="11"/>
      <c r="K159" s="11"/>
      <c r="L159" s="11"/>
    </row>
    <row r="160" spans="1:12" ht="42.6" customHeight="1" x14ac:dyDescent="0.3">
      <c r="A160" s="11"/>
      <c r="B160" s="11"/>
      <c r="C160" s="11"/>
      <c r="D160" s="11"/>
      <c r="E160" s="11"/>
      <c r="F160" s="11"/>
      <c r="G160" s="11"/>
      <c r="H160" s="11"/>
      <c r="I160" s="11"/>
      <c r="J160" s="11"/>
      <c r="K160" s="11"/>
      <c r="L160" s="11"/>
    </row>
    <row r="161" spans="1:12" ht="42.6" customHeight="1" x14ac:dyDescent="0.3">
      <c r="A161" s="11"/>
      <c r="B161" s="11"/>
      <c r="C161" s="11"/>
      <c r="D161" s="11"/>
      <c r="E161" s="11"/>
      <c r="F161" s="11"/>
      <c r="G161" s="11"/>
      <c r="H161" s="11"/>
      <c r="I161" s="11"/>
      <c r="J161" s="11"/>
      <c r="K161" s="11"/>
      <c r="L161" s="11"/>
    </row>
    <row r="162" spans="1:12" ht="42.6" customHeight="1" x14ac:dyDescent="0.3">
      <c r="A162" s="11"/>
      <c r="B162" s="11"/>
      <c r="C162" s="11"/>
      <c r="D162" s="11"/>
      <c r="E162" s="11"/>
      <c r="F162" s="11"/>
      <c r="G162" s="11"/>
      <c r="H162" s="11"/>
      <c r="I162" s="11"/>
      <c r="J162" s="11"/>
      <c r="K162" s="11"/>
      <c r="L162" s="11"/>
    </row>
    <row r="163" spans="1:12" ht="42.6" customHeight="1" x14ac:dyDescent="0.3">
      <c r="A163" s="11"/>
      <c r="B163" s="11"/>
      <c r="C163" s="11"/>
      <c r="D163" s="11"/>
      <c r="E163" s="11"/>
      <c r="F163" s="11"/>
      <c r="G163" s="11"/>
      <c r="H163" s="11"/>
      <c r="I163" s="11"/>
      <c r="J163" s="11"/>
      <c r="K163" s="11"/>
      <c r="L163" s="11"/>
    </row>
    <row r="164" spans="1:12" ht="42.6" customHeight="1" x14ac:dyDescent="0.3">
      <c r="A164" s="11"/>
      <c r="B164" s="11"/>
      <c r="C164" s="11"/>
      <c r="D164" s="11"/>
      <c r="E164" s="11"/>
      <c r="F164" s="11"/>
      <c r="G164" s="11"/>
      <c r="H164" s="11"/>
      <c r="I164" s="11"/>
      <c r="J164" s="11"/>
      <c r="K164" s="11"/>
      <c r="L164" s="11"/>
    </row>
    <row r="165" spans="1:12" ht="42.6" customHeight="1" x14ac:dyDescent="0.3">
      <c r="A165" s="11"/>
      <c r="B165" s="11"/>
      <c r="C165" s="11"/>
      <c r="D165" s="11"/>
      <c r="E165" s="11"/>
      <c r="F165" s="11"/>
      <c r="G165" s="11"/>
      <c r="H165" s="11"/>
      <c r="I165" s="11"/>
      <c r="J165" s="11"/>
      <c r="K165" s="11"/>
      <c r="L165" s="11"/>
    </row>
    <row r="166" spans="1:12" ht="42.6" customHeight="1" x14ac:dyDescent="0.3">
      <c r="A166" s="11"/>
      <c r="B166" s="11"/>
      <c r="C166" s="11"/>
      <c r="D166" s="11"/>
      <c r="E166" s="11"/>
      <c r="F166" s="11"/>
      <c r="G166" s="11"/>
      <c r="H166" s="11"/>
      <c r="I166" s="11"/>
      <c r="J166" s="11"/>
      <c r="K166" s="11"/>
      <c r="L166" s="11"/>
    </row>
    <row r="167" spans="1:12" ht="42.6" customHeight="1" x14ac:dyDescent="0.3">
      <c r="A167" s="11"/>
      <c r="B167" s="11"/>
      <c r="C167" s="11"/>
      <c r="D167" s="11"/>
      <c r="E167" s="11"/>
      <c r="F167" s="11"/>
      <c r="G167" s="11"/>
      <c r="H167" s="11"/>
      <c r="I167" s="11"/>
      <c r="J167" s="11"/>
      <c r="K167" s="11"/>
      <c r="L167" s="11"/>
    </row>
    <row r="168" spans="1:12" ht="42.6" customHeight="1" x14ac:dyDescent="0.3">
      <c r="A168" s="11"/>
      <c r="B168" s="11"/>
      <c r="C168" s="11"/>
      <c r="D168" s="11"/>
      <c r="E168" s="11"/>
      <c r="F168" s="11"/>
      <c r="G168" s="11"/>
      <c r="H168" s="11"/>
      <c r="I168" s="11"/>
      <c r="J168" s="11"/>
      <c r="K168" s="11"/>
      <c r="L168" s="11"/>
    </row>
    <row r="169" spans="1:12" ht="42.6" customHeight="1" x14ac:dyDescent="0.3">
      <c r="A169" s="11"/>
      <c r="B169" s="11"/>
      <c r="C169" s="11"/>
      <c r="D169" s="11"/>
      <c r="E169" s="11"/>
      <c r="F169" s="11"/>
      <c r="G169" s="11"/>
      <c r="H169" s="11"/>
      <c r="I169" s="11"/>
      <c r="J169" s="11"/>
      <c r="K169" s="11"/>
      <c r="L169" s="11"/>
    </row>
    <row r="170" spans="1:12" ht="42.6" customHeight="1" x14ac:dyDescent="0.3">
      <c r="A170" s="11"/>
      <c r="B170" s="11"/>
      <c r="C170" s="11"/>
      <c r="D170" s="11"/>
      <c r="E170" s="11"/>
      <c r="F170" s="11"/>
      <c r="G170" s="11"/>
      <c r="H170" s="11"/>
      <c r="I170" s="11"/>
      <c r="J170" s="11"/>
      <c r="K170" s="11"/>
      <c r="L170" s="11"/>
    </row>
    <row r="171" spans="1:12" ht="42.6" customHeight="1" x14ac:dyDescent="0.3">
      <c r="A171" s="11"/>
      <c r="B171" s="11"/>
      <c r="C171" s="11"/>
      <c r="D171" s="11"/>
      <c r="E171" s="11"/>
      <c r="F171" s="11"/>
      <c r="G171" s="11"/>
      <c r="H171" s="11"/>
      <c r="I171" s="11"/>
      <c r="J171" s="11"/>
      <c r="K171" s="11"/>
      <c r="L171" s="11"/>
    </row>
    <row r="172" spans="1:12" ht="42.6" customHeight="1" x14ac:dyDescent="0.3">
      <c r="A172" s="11"/>
      <c r="B172" s="11"/>
      <c r="C172" s="11"/>
      <c r="D172" s="11"/>
      <c r="E172" s="11"/>
      <c r="F172" s="11"/>
      <c r="G172" s="11"/>
      <c r="H172" s="11"/>
      <c r="I172" s="11"/>
      <c r="J172" s="11"/>
      <c r="K172" s="11"/>
      <c r="L172" s="11"/>
    </row>
    <row r="173" spans="1:12" ht="42.6" customHeight="1" x14ac:dyDescent="0.3">
      <c r="A173" s="11"/>
      <c r="B173" s="11"/>
      <c r="C173" s="11"/>
      <c r="D173" s="11"/>
      <c r="E173" s="11"/>
      <c r="F173" s="11"/>
      <c r="G173" s="11"/>
      <c r="H173" s="11"/>
      <c r="I173" s="11"/>
      <c r="J173" s="11"/>
      <c r="K173" s="11"/>
      <c r="L173" s="11"/>
    </row>
    <row r="174" spans="1:12" ht="42.6" customHeight="1" x14ac:dyDescent="0.3">
      <c r="A174" s="11"/>
      <c r="B174" s="11"/>
      <c r="C174" s="11"/>
      <c r="D174" s="11"/>
      <c r="E174" s="11"/>
      <c r="F174" s="11"/>
      <c r="G174" s="11"/>
      <c r="H174" s="11"/>
      <c r="I174" s="11"/>
      <c r="J174" s="11"/>
      <c r="K174" s="11"/>
      <c r="L174" s="11"/>
    </row>
    <row r="175" spans="1:12" ht="42.6" customHeight="1" x14ac:dyDescent="0.3">
      <c r="A175" s="11"/>
      <c r="B175" s="11"/>
      <c r="C175" s="11"/>
      <c r="D175" s="11"/>
      <c r="E175" s="11"/>
      <c r="F175" s="11"/>
      <c r="G175" s="11"/>
      <c r="H175" s="11"/>
      <c r="I175" s="11"/>
      <c r="J175" s="11"/>
      <c r="K175" s="11"/>
      <c r="L175" s="11"/>
    </row>
    <row r="176" spans="1:12" ht="42.6" customHeight="1" x14ac:dyDescent="0.3">
      <c r="A176" s="11"/>
      <c r="B176" s="11"/>
      <c r="C176" s="11"/>
      <c r="D176" s="11"/>
      <c r="E176" s="11"/>
      <c r="F176" s="11"/>
      <c r="G176" s="11"/>
      <c r="H176" s="11"/>
      <c r="I176" s="11"/>
      <c r="J176" s="11"/>
      <c r="K176" s="11"/>
      <c r="L176" s="11"/>
    </row>
    <row r="177" spans="1:12" ht="42.6" customHeight="1" x14ac:dyDescent="0.3">
      <c r="A177" s="11"/>
      <c r="B177" s="11"/>
      <c r="C177" s="11"/>
      <c r="D177" s="11"/>
      <c r="E177" s="11"/>
      <c r="F177" s="11"/>
      <c r="G177" s="11"/>
      <c r="H177" s="11"/>
      <c r="I177" s="11"/>
      <c r="J177" s="11"/>
      <c r="K177" s="11"/>
      <c r="L177" s="11"/>
    </row>
    <row r="178" spans="1:12" ht="42.6" customHeight="1" x14ac:dyDescent="0.3">
      <c r="A178" s="11"/>
      <c r="B178" s="11"/>
      <c r="C178" s="11"/>
      <c r="D178" s="11"/>
      <c r="E178" s="11"/>
      <c r="F178" s="11"/>
      <c r="G178" s="11"/>
      <c r="H178" s="11"/>
      <c r="I178" s="11"/>
      <c r="J178" s="11"/>
      <c r="K178" s="11"/>
      <c r="L178" s="11"/>
    </row>
    <row r="179" spans="1:12" ht="42.6" customHeight="1" x14ac:dyDescent="0.3">
      <c r="A179" s="11"/>
      <c r="B179" s="11"/>
      <c r="C179" s="11"/>
      <c r="D179" s="11"/>
      <c r="E179" s="11"/>
      <c r="F179" s="11"/>
      <c r="G179" s="11"/>
      <c r="H179" s="11"/>
      <c r="I179" s="11"/>
      <c r="J179" s="11"/>
      <c r="K179" s="11"/>
      <c r="L179" s="11"/>
    </row>
    <row r="180" spans="1:12" ht="42.6" customHeight="1" x14ac:dyDescent="0.3">
      <c r="A180" s="11"/>
      <c r="B180" s="11"/>
      <c r="C180" s="11"/>
      <c r="D180" s="11"/>
      <c r="E180" s="11"/>
      <c r="F180" s="11"/>
      <c r="G180" s="11"/>
      <c r="H180" s="11"/>
      <c r="I180" s="11"/>
      <c r="J180" s="11"/>
      <c r="K180" s="11"/>
      <c r="L180" s="11"/>
    </row>
    <row r="181" spans="1:12" ht="42.6" customHeight="1" x14ac:dyDescent="0.3">
      <c r="A181" s="11"/>
      <c r="B181" s="11"/>
      <c r="C181" s="11"/>
      <c r="D181" s="11"/>
      <c r="E181" s="11"/>
      <c r="F181" s="11"/>
      <c r="G181" s="11"/>
      <c r="H181" s="11"/>
      <c r="I181" s="11"/>
      <c r="J181" s="11"/>
      <c r="K181" s="11"/>
      <c r="L181" s="11"/>
    </row>
    <row r="182" spans="1:12" ht="42.6" customHeight="1" x14ac:dyDescent="0.3">
      <c r="A182" s="11"/>
      <c r="B182" s="11"/>
      <c r="C182" s="11"/>
      <c r="D182" s="11"/>
      <c r="E182" s="11"/>
      <c r="F182" s="11"/>
      <c r="G182" s="11"/>
      <c r="H182" s="11"/>
      <c r="I182" s="11"/>
      <c r="J182" s="11"/>
      <c r="K182" s="11"/>
      <c r="L182" s="11"/>
    </row>
    <row r="183" spans="1:12" ht="42.6" customHeight="1" x14ac:dyDescent="0.3">
      <c r="A183" s="11"/>
      <c r="B183" s="11"/>
      <c r="C183" s="11"/>
      <c r="D183" s="11"/>
      <c r="E183" s="11"/>
      <c r="F183" s="11"/>
      <c r="G183" s="11"/>
      <c r="H183" s="11"/>
      <c r="I183" s="11"/>
      <c r="J183" s="11"/>
      <c r="K183" s="11"/>
      <c r="L183" s="11"/>
    </row>
    <row r="184" spans="1:12" ht="42.6" customHeight="1" x14ac:dyDescent="0.3">
      <c r="A184" s="11"/>
      <c r="B184" s="11"/>
      <c r="C184" s="11"/>
      <c r="D184" s="11"/>
      <c r="E184" s="11"/>
      <c r="F184" s="11"/>
      <c r="G184" s="11"/>
      <c r="H184" s="11"/>
      <c r="I184" s="11"/>
      <c r="J184" s="11"/>
      <c r="K184" s="11"/>
      <c r="L184" s="11"/>
    </row>
    <row r="185" spans="1:12" ht="42.6" customHeight="1" x14ac:dyDescent="0.3">
      <c r="A185" s="11"/>
      <c r="B185" s="11"/>
      <c r="C185" s="11"/>
      <c r="D185" s="11"/>
      <c r="E185" s="11"/>
      <c r="F185" s="11"/>
      <c r="G185" s="11"/>
      <c r="H185" s="11"/>
      <c r="I185" s="11"/>
      <c r="J185" s="11"/>
      <c r="K185" s="11"/>
      <c r="L185" s="11"/>
    </row>
    <row r="186" spans="1:12" ht="42.6" customHeight="1" x14ac:dyDescent="0.3">
      <c r="A186" s="11"/>
      <c r="B186" s="11"/>
      <c r="C186" s="11"/>
      <c r="D186" s="11"/>
      <c r="E186" s="11"/>
      <c r="F186" s="11"/>
      <c r="G186" s="11"/>
      <c r="H186" s="11"/>
      <c r="I186" s="11"/>
      <c r="J186" s="11"/>
      <c r="K186" s="11"/>
      <c r="L186" s="11"/>
    </row>
    <row r="187" spans="1:12" ht="42.6" customHeight="1" x14ac:dyDescent="0.3">
      <c r="A187" s="11"/>
      <c r="B187" s="11"/>
      <c r="C187" s="11"/>
      <c r="D187" s="11"/>
      <c r="E187" s="11"/>
      <c r="F187" s="11"/>
      <c r="G187" s="11"/>
      <c r="H187" s="11"/>
      <c r="I187" s="11"/>
      <c r="J187" s="11"/>
      <c r="K187" s="11"/>
      <c r="L187" s="11"/>
    </row>
    <row r="188" spans="1:12" ht="42.6" customHeight="1" x14ac:dyDescent="0.3">
      <c r="A188" s="11"/>
      <c r="B188" s="11"/>
      <c r="C188" s="11"/>
      <c r="D188" s="11"/>
      <c r="E188" s="11"/>
      <c r="F188" s="11"/>
      <c r="G188" s="11"/>
      <c r="H188" s="11"/>
      <c r="I188" s="11"/>
      <c r="J188" s="11"/>
      <c r="K188" s="11"/>
      <c r="L188" s="11"/>
    </row>
    <row r="189" spans="1:12" ht="42.6" customHeight="1" x14ac:dyDescent="0.3">
      <c r="A189" s="11"/>
      <c r="B189" s="11"/>
      <c r="C189" s="11"/>
      <c r="D189" s="11"/>
      <c r="E189" s="11"/>
      <c r="F189" s="11"/>
      <c r="G189" s="11"/>
      <c r="H189" s="11"/>
      <c r="I189" s="11"/>
      <c r="J189" s="11"/>
      <c r="K189" s="11"/>
      <c r="L189" s="11"/>
    </row>
    <row r="190" spans="1:12" ht="42.6" customHeight="1" x14ac:dyDescent="0.3">
      <c r="A190" s="11"/>
      <c r="B190" s="11"/>
      <c r="C190" s="11"/>
      <c r="D190" s="11"/>
      <c r="E190" s="11"/>
      <c r="F190" s="11"/>
      <c r="G190" s="11"/>
      <c r="H190" s="11"/>
      <c r="I190" s="11"/>
      <c r="J190" s="11"/>
      <c r="K190" s="11"/>
      <c r="L190" s="11"/>
    </row>
    <row r="191" spans="1:12" ht="42.6" customHeight="1" x14ac:dyDescent="0.3">
      <c r="A191" s="11"/>
      <c r="B191" s="11"/>
      <c r="C191" s="11"/>
      <c r="D191" s="11"/>
      <c r="E191" s="11"/>
      <c r="F191" s="11"/>
      <c r="G191" s="11"/>
      <c r="H191" s="11"/>
      <c r="I191" s="11"/>
      <c r="J191" s="11"/>
      <c r="K191" s="11"/>
      <c r="L191" s="11"/>
    </row>
    <row r="192" spans="1:12" ht="42.6" customHeight="1" x14ac:dyDescent="0.3">
      <c r="A192" s="11"/>
      <c r="B192" s="11"/>
      <c r="C192" s="11"/>
      <c r="D192" s="11"/>
      <c r="E192" s="11"/>
      <c r="F192" s="11"/>
      <c r="G192" s="11"/>
      <c r="H192" s="11"/>
      <c r="I192" s="11"/>
      <c r="J192" s="11"/>
      <c r="K192" s="11"/>
      <c r="L192" s="11"/>
    </row>
    <row r="193" spans="1:12" ht="42.6" customHeight="1" x14ac:dyDescent="0.3">
      <c r="A193" s="11"/>
      <c r="B193" s="11"/>
      <c r="C193" s="11"/>
      <c r="D193" s="11"/>
      <c r="E193" s="11"/>
      <c r="F193" s="11"/>
      <c r="G193" s="11"/>
      <c r="H193" s="11"/>
      <c r="I193" s="11"/>
      <c r="J193" s="11"/>
      <c r="K193" s="11"/>
      <c r="L193" s="11"/>
    </row>
    <row r="194" spans="1:12" ht="42.6" customHeight="1" x14ac:dyDescent="0.3">
      <c r="A194" s="11"/>
      <c r="B194" s="11"/>
      <c r="C194" s="11"/>
      <c r="D194" s="11"/>
      <c r="E194" s="11"/>
      <c r="F194" s="11"/>
      <c r="G194" s="11"/>
      <c r="H194" s="11"/>
      <c r="I194" s="11"/>
      <c r="J194" s="11"/>
      <c r="K194" s="11"/>
      <c r="L194" s="11"/>
    </row>
    <row r="195" spans="1:12" ht="42.6" customHeight="1" x14ac:dyDescent="0.3">
      <c r="A195" s="11"/>
      <c r="B195" s="11"/>
      <c r="C195" s="11"/>
      <c r="D195" s="11"/>
      <c r="E195" s="11"/>
      <c r="F195" s="11"/>
      <c r="G195" s="11"/>
      <c r="H195" s="11"/>
      <c r="I195" s="11"/>
      <c r="J195" s="11"/>
      <c r="K195" s="11"/>
      <c r="L195" s="11"/>
    </row>
    <row r="196" spans="1:12" ht="42.6" customHeight="1" x14ac:dyDescent="0.3">
      <c r="A196" s="11"/>
      <c r="B196" s="11"/>
      <c r="C196" s="11"/>
      <c r="D196" s="11"/>
      <c r="E196" s="11"/>
      <c r="F196" s="11"/>
      <c r="G196" s="11"/>
      <c r="H196" s="11"/>
      <c r="I196" s="11"/>
      <c r="J196" s="11"/>
      <c r="K196" s="11"/>
      <c r="L196" s="11"/>
    </row>
    <row r="197" spans="1:12" ht="42.6" customHeight="1" x14ac:dyDescent="0.3">
      <c r="A197" s="11"/>
      <c r="B197" s="11"/>
      <c r="C197" s="11"/>
      <c r="D197" s="11"/>
      <c r="E197" s="11"/>
      <c r="F197" s="11"/>
      <c r="G197" s="11"/>
      <c r="H197" s="11"/>
      <c r="I197" s="11"/>
      <c r="J197" s="11"/>
      <c r="K197" s="11"/>
      <c r="L197" s="11"/>
    </row>
    <row r="198" spans="1:12" ht="42.6" customHeight="1" x14ac:dyDescent="0.3">
      <c r="A198" s="11"/>
      <c r="B198" s="11"/>
      <c r="C198" s="11"/>
      <c r="D198" s="11"/>
      <c r="E198" s="11"/>
      <c r="F198" s="11"/>
      <c r="G198" s="11"/>
      <c r="H198" s="11"/>
      <c r="I198" s="11"/>
      <c r="J198" s="11"/>
      <c r="K198" s="11"/>
      <c r="L198" s="11"/>
    </row>
    <row r="199" spans="1:12" ht="42.6" customHeight="1" x14ac:dyDescent="0.3">
      <c r="A199" s="11"/>
      <c r="B199" s="11"/>
      <c r="C199" s="11"/>
      <c r="D199" s="11"/>
      <c r="E199" s="11"/>
      <c r="F199" s="11"/>
      <c r="G199" s="11"/>
      <c r="H199" s="11"/>
      <c r="I199" s="11"/>
      <c r="J199" s="11"/>
      <c r="K199" s="11"/>
      <c r="L199" s="11"/>
    </row>
    <row r="200" spans="1:12" ht="42.6" customHeight="1" x14ac:dyDescent="0.3">
      <c r="A200" s="11"/>
      <c r="B200" s="11"/>
      <c r="C200" s="11"/>
      <c r="D200" s="11"/>
      <c r="E200" s="11"/>
      <c r="F200" s="11"/>
      <c r="G200" s="11"/>
      <c r="H200" s="11"/>
      <c r="I200" s="11"/>
      <c r="J200" s="11"/>
      <c r="K200" s="11"/>
      <c r="L200" s="11"/>
    </row>
    <row r="201" spans="1:12" ht="42.6" customHeight="1" x14ac:dyDescent="0.3">
      <c r="A201" s="11"/>
      <c r="B201" s="11"/>
      <c r="C201" s="11"/>
      <c r="D201" s="11"/>
      <c r="E201" s="11"/>
      <c r="F201" s="11"/>
      <c r="G201" s="11"/>
      <c r="H201" s="11"/>
      <c r="I201" s="11"/>
      <c r="J201" s="11"/>
      <c r="K201" s="11"/>
      <c r="L201" s="11"/>
    </row>
    <row r="202" spans="1:12" ht="42.6" customHeight="1" x14ac:dyDescent="0.3">
      <c r="A202" s="11"/>
      <c r="B202" s="11"/>
      <c r="C202" s="11"/>
      <c r="D202" s="11"/>
      <c r="E202" s="11"/>
      <c r="F202" s="11"/>
      <c r="G202" s="11"/>
      <c r="H202" s="11"/>
      <c r="I202" s="11"/>
      <c r="J202" s="11"/>
      <c r="K202" s="11"/>
      <c r="L202" s="11"/>
    </row>
    <row r="203" spans="1:12" ht="42.6" customHeight="1" x14ac:dyDescent="0.3">
      <c r="A203" s="11"/>
      <c r="B203" s="11"/>
      <c r="C203" s="11"/>
      <c r="D203" s="11"/>
      <c r="E203" s="11"/>
      <c r="F203" s="11"/>
      <c r="G203" s="11"/>
      <c r="H203" s="11"/>
      <c r="I203" s="11"/>
      <c r="J203" s="11"/>
      <c r="K203" s="11"/>
      <c r="L203" s="11"/>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ED9E-DCF1-4671-B7DC-9BC308495E97}">
  <sheetPr codeName="Tabelle9"/>
  <dimension ref="A1:BA381"/>
  <sheetViews>
    <sheetView workbookViewId="0">
      <pane ySplit="1" topLeftCell="A2" activePane="bottomLeft" state="frozen"/>
      <selection activeCell="B2" sqref="B2"/>
      <selection pane="bottomLeft" activeCell="A2" sqref="A2"/>
    </sheetView>
  </sheetViews>
  <sheetFormatPr baseColWidth="10" defaultColWidth="10" defaultRowHeight="42" customHeight="1" x14ac:dyDescent="0.3"/>
  <cols>
    <col min="1" max="1" width="4.6640625" style="1" customWidth="1"/>
    <col min="2" max="2" width="21.6640625" style="5" customWidth="1"/>
    <col min="3" max="3" width="23.6640625" style="1" customWidth="1"/>
    <col min="4" max="4" width="32.88671875" style="12" customWidth="1"/>
    <col min="5" max="9" width="14.44140625" style="1" customWidth="1"/>
    <col min="10" max="10" width="49.2187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53" s="2" customFormat="1" ht="33.6" customHeight="1" x14ac:dyDescent="0.3">
      <c r="A1" s="7" t="s">
        <v>3</v>
      </c>
      <c r="B1" s="13" t="s">
        <v>410</v>
      </c>
      <c r="C1" s="16" t="s">
        <v>2</v>
      </c>
      <c r="D1" s="17" t="s">
        <v>1</v>
      </c>
      <c r="E1" s="16" t="s">
        <v>0</v>
      </c>
      <c r="F1" s="16" t="s">
        <v>411</v>
      </c>
      <c r="G1" s="16" t="s">
        <v>406</v>
      </c>
      <c r="H1" s="16" t="s">
        <v>407</v>
      </c>
      <c r="I1" s="16" t="s">
        <v>408</v>
      </c>
      <c r="J1" s="17" t="s">
        <v>1798</v>
      </c>
      <c r="K1" s="17" t="s">
        <v>441</v>
      </c>
      <c r="L1" s="17"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42" customHeight="1" x14ac:dyDescent="0.3">
      <c r="A2" s="11" t="s">
        <v>1699</v>
      </c>
      <c r="B2" s="11" t="s">
        <v>1405</v>
      </c>
      <c r="C2" s="11" t="str">
        <f t="shared" ref="C2:C64" si="0">A2&amp;": "&amp;E2</f>
        <v>001: a form order</v>
      </c>
      <c r="D2" s="11" t="str">
        <f t="shared" ref="D2:D64" si="1">E2&amp;": Wie kann man das übersetzen?"</f>
        <v>a form order: Wie kann man das übersetzen?</v>
      </c>
      <c r="E2" s="11" t="s">
        <v>647</v>
      </c>
      <c r="F2" s="11" t="s">
        <v>648</v>
      </c>
      <c r="G2" s="11" t="s">
        <v>650</v>
      </c>
      <c r="H2" s="11" t="s">
        <v>652</v>
      </c>
      <c r="I2" s="11" t="s">
        <v>654</v>
      </c>
      <c r="J2" s="11" t="s">
        <v>1406</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ht="42" customHeight="1" x14ac:dyDescent="0.3">
      <c r="A3" s="11" t="s">
        <v>1700</v>
      </c>
      <c r="B3" s="11" t="s">
        <v>1405</v>
      </c>
      <c r="C3" s="11" t="str">
        <f t="shared" si="0"/>
        <v>002: a gesture to</v>
      </c>
      <c r="D3" s="11" t="str">
        <f t="shared" si="1"/>
        <v>a gesture to: Wie kann man das übersetzen?</v>
      </c>
      <c r="E3" s="11" t="s">
        <v>649</v>
      </c>
      <c r="F3" s="11" t="s">
        <v>650</v>
      </c>
      <c r="G3" s="11" t="s">
        <v>652</v>
      </c>
      <c r="H3" s="11" t="s">
        <v>654</v>
      </c>
      <c r="I3" s="11" t="s">
        <v>656</v>
      </c>
      <c r="J3" s="11" t="s">
        <v>1406</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42" customHeight="1" x14ac:dyDescent="0.3">
      <c r="A4" s="11" t="s">
        <v>1701</v>
      </c>
      <c r="B4" s="11" t="s">
        <v>1405</v>
      </c>
      <c r="C4" s="11" t="str">
        <f t="shared" si="0"/>
        <v>003: a great deal</v>
      </c>
      <c r="D4" s="11" t="str">
        <f t="shared" si="1"/>
        <v>a great deal: Wie kann man das übersetzen?</v>
      </c>
      <c r="E4" s="11" t="s">
        <v>651</v>
      </c>
      <c r="F4" s="11" t="s">
        <v>652</v>
      </c>
      <c r="G4" s="11" t="s">
        <v>654</v>
      </c>
      <c r="H4" s="11" t="s">
        <v>656</v>
      </c>
      <c r="I4" s="11" t="s">
        <v>658</v>
      </c>
      <c r="J4" s="11" t="s">
        <v>1406</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42" customHeight="1" x14ac:dyDescent="0.3">
      <c r="A5" s="11" t="s">
        <v>1702</v>
      </c>
      <c r="B5" s="11" t="s">
        <v>1405</v>
      </c>
      <c r="C5" s="11" t="str">
        <f t="shared" si="0"/>
        <v>004: abbreviation</v>
      </c>
      <c r="D5" s="11" t="str">
        <f t="shared" si="1"/>
        <v>abbreviation: Wie kann man das übersetzen?</v>
      </c>
      <c r="E5" s="11" t="s">
        <v>653</v>
      </c>
      <c r="F5" s="11" t="s">
        <v>654</v>
      </c>
      <c r="G5" s="11" t="s">
        <v>656</v>
      </c>
      <c r="H5" s="11" t="s">
        <v>658</v>
      </c>
      <c r="I5" s="11" t="s">
        <v>660</v>
      </c>
      <c r="J5" s="11" t="s">
        <v>1406</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ht="42" customHeight="1" x14ac:dyDescent="0.3">
      <c r="A6" s="11" t="s">
        <v>1703</v>
      </c>
      <c r="B6" s="11" t="s">
        <v>1405</v>
      </c>
      <c r="C6" s="11" t="str">
        <f t="shared" si="0"/>
        <v>005: abroad</v>
      </c>
      <c r="D6" s="11" t="str">
        <f t="shared" si="1"/>
        <v>abroad: Wie kann man das übersetzen?</v>
      </c>
      <c r="E6" s="11" t="s">
        <v>655</v>
      </c>
      <c r="F6" s="11" t="s">
        <v>656</v>
      </c>
      <c r="G6" s="11" t="s">
        <v>658</v>
      </c>
      <c r="H6" s="11" t="s">
        <v>660</v>
      </c>
      <c r="I6" s="11" t="s">
        <v>662</v>
      </c>
      <c r="J6" s="11" t="s">
        <v>1406</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42" customHeight="1" x14ac:dyDescent="0.3">
      <c r="A7" s="11" t="s">
        <v>1704</v>
      </c>
      <c r="B7" s="11" t="s">
        <v>1405</v>
      </c>
      <c r="C7" s="11" t="str">
        <f t="shared" si="0"/>
        <v>006: accept</v>
      </c>
      <c r="D7" s="11" t="str">
        <f t="shared" si="1"/>
        <v>accept: Wie kann man das übersetzen?</v>
      </c>
      <c r="E7" s="11" t="s">
        <v>657</v>
      </c>
      <c r="F7" s="11" t="s">
        <v>658</v>
      </c>
      <c r="G7" s="11" t="s">
        <v>660</v>
      </c>
      <c r="H7" s="11" t="s">
        <v>662</v>
      </c>
      <c r="I7" s="11" t="s">
        <v>664</v>
      </c>
      <c r="J7" s="11" t="s">
        <v>1406</v>
      </c>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ht="42" customHeight="1" x14ac:dyDescent="0.3">
      <c r="A8" s="11" t="s">
        <v>1705</v>
      </c>
      <c r="B8" s="11" t="s">
        <v>1405</v>
      </c>
      <c r="C8" s="11" t="str">
        <f t="shared" si="0"/>
        <v>007: account number</v>
      </c>
      <c r="D8" s="11" t="str">
        <f t="shared" si="1"/>
        <v>account number: Wie kann man das übersetzen?</v>
      </c>
      <c r="E8" s="11" t="s">
        <v>659</v>
      </c>
      <c r="F8" s="11" t="s">
        <v>660</v>
      </c>
      <c r="G8" s="11" t="s">
        <v>662</v>
      </c>
      <c r="H8" s="11" t="s">
        <v>664</v>
      </c>
      <c r="I8" s="11" t="s">
        <v>666</v>
      </c>
      <c r="J8" s="11" t="s">
        <v>1406</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42" customHeight="1" x14ac:dyDescent="0.3">
      <c r="A9" s="11" t="s">
        <v>1706</v>
      </c>
      <c r="B9" s="11" t="s">
        <v>1405</v>
      </c>
      <c r="C9" s="11" t="str">
        <f t="shared" si="0"/>
        <v>008: acknowledgement of order</v>
      </c>
      <c r="D9" s="11" t="str">
        <f t="shared" si="1"/>
        <v>acknowledgement of order: Wie kann man das übersetzen?</v>
      </c>
      <c r="E9" s="11" t="s">
        <v>661</v>
      </c>
      <c r="F9" s="11" t="s">
        <v>662</v>
      </c>
      <c r="G9" s="11" t="s">
        <v>664</v>
      </c>
      <c r="H9" s="11" t="s">
        <v>666</v>
      </c>
      <c r="I9" s="11" t="s">
        <v>668</v>
      </c>
      <c r="J9" s="11" t="s">
        <v>1406</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42" customHeight="1" x14ac:dyDescent="0.3">
      <c r="A10" s="11" t="s">
        <v>1707</v>
      </c>
      <c r="B10" s="11" t="s">
        <v>1405</v>
      </c>
      <c r="C10" s="11" t="str">
        <f t="shared" si="0"/>
        <v>009: advertisement</v>
      </c>
      <c r="D10" s="11" t="str">
        <f t="shared" si="1"/>
        <v>advertisement: Wie kann man das übersetzen?</v>
      </c>
      <c r="E10" s="11" t="s">
        <v>663</v>
      </c>
      <c r="F10" s="11" t="s">
        <v>664</v>
      </c>
      <c r="G10" s="11" t="s">
        <v>666</v>
      </c>
      <c r="H10" s="11" t="s">
        <v>668</v>
      </c>
      <c r="I10" s="11" t="s">
        <v>670</v>
      </c>
      <c r="J10" s="11" t="s">
        <v>1406</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ht="42" customHeight="1" x14ac:dyDescent="0.3">
      <c r="A11" s="11" t="s">
        <v>1708</v>
      </c>
      <c r="B11" s="11" t="s">
        <v>1405</v>
      </c>
      <c r="C11" s="11" t="str">
        <f t="shared" si="0"/>
        <v>010: advertising</v>
      </c>
      <c r="D11" s="11" t="str">
        <f t="shared" si="1"/>
        <v>advertising: Wie kann man das übersetzen?</v>
      </c>
      <c r="E11" s="11" t="s">
        <v>665</v>
      </c>
      <c r="F11" s="11" t="s">
        <v>666</v>
      </c>
      <c r="G11" s="11" t="s">
        <v>668</v>
      </c>
      <c r="H11" s="11" t="s">
        <v>670</v>
      </c>
      <c r="I11" s="11" t="s">
        <v>672</v>
      </c>
      <c r="J11" s="11" t="s">
        <v>1406</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2" customHeight="1" x14ac:dyDescent="0.3">
      <c r="A12" s="11" t="s">
        <v>1709</v>
      </c>
      <c r="B12" s="11" t="s">
        <v>1405</v>
      </c>
      <c r="C12" s="11" t="str">
        <f t="shared" si="0"/>
        <v>011: advise</v>
      </c>
      <c r="D12" s="11" t="str">
        <f t="shared" si="1"/>
        <v>advise: Wie kann man das übersetzen?</v>
      </c>
      <c r="E12" s="11" t="s">
        <v>667</v>
      </c>
      <c r="F12" s="11" t="s">
        <v>668</v>
      </c>
      <c r="G12" s="11" t="s">
        <v>670</v>
      </c>
      <c r="H12" s="11" t="s">
        <v>672</v>
      </c>
      <c r="I12" s="11" t="s">
        <v>674</v>
      </c>
      <c r="J12" s="11" t="s">
        <v>1406</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42" customHeight="1" x14ac:dyDescent="0.3">
      <c r="A13" s="11" t="s">
        <v>1710</v>
      </c>
      <c r="B13" s="11" t="s">
        <v>1405</v>
      </c>
      <c r="C13" s="11" t="str">
        <f t="shared" si="0"/>
        <v>012: agent</v>
      </c>
      <c r="D13" s="11" t="str">
        <f t="shared" si="1"/>
        <v>agent: Wie kann man das übersetzen?</v>
      </c>
      <c r="E13" s="11" t="s">
        <v>669</v>
      </c>
      <c r="F13" s="11" t="s">
        <v>670</v>
      </c>
      <c r="G13" s="11" t="s">
        <v>672</v>
      </c>
      <c r="H13" s="11" t="s">
        <v>674</v>
      </c>
      <c r="I13" s="11" t="s">
        <v>676</v>
      </c>
      <c r="J13" s="11" t="s">
        <v>1406</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42" customHeight="1" x14ac:dyDescent="0.3">
      <c r="A14" s="11" t="s">
        <v>1711</v>
      </c>
      <c r="B14" s="11" t="s">
        <v>1405</v>
      </c>
      <c r="C14" s="11" t="str">
        <f t="shared" si="0"/>
        <v>013: alternative</v>
      </c>
      <c r="D14" s="11" t="str">
        <f t="shared" si="1"/>
        <v>alternative: Wie kann man das übersetzen?</v>
      </c>
      <c r="E14" s="11" t="s">
        <v>671</v>
      </c>
      <c r="F14" s="11" t="s">
        <v>672</v>
      </c>
      <c r="G14" s="11" t="s">
        <v>674</v>
      </c>
      <c r="H14" s="11" t="s">
        <v>676</v>
      </c>
      <c r="I14" s="11" t="s">
        <v>678</v>
      </c>
      <c r="J14" s="11" t="s">
        <v>1406</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42" customHeight="1" x14ac:dyDescent="0.3">
      <c r="A15" s="11" t="s">
        <v>1712</v>
      </c>
      <c r="B15" s="11" t="s">
        <v>1405</v>
      </c>
      <c r="C15" s="11" t="str">
        <f t="shared" si="0"/>
        <v>014: always</v>
      </c>
      <c r="D15" s="11" t="str">
        <f t="shared" si="1"/>
        <v>always: Wie kann man das übersetzen?</v>
      </c>
      <c r="E15" s="11" t="s">
        <v>673</v>
      </c>
      <c r="F15" s="11" t="s">
        <v>674</v>
      </c>
      <c r="G15" s="11" t="s">
        <v>676</v>
      </c>
      <c r="H15" s="11" t="s">
        <v>678</v>
      </c>
      <c r="I15" s="11" t="s">
        <v>680</v>
      </c>
      <c r="J15" s="11" t="s">
        <v>1406</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42" customHeight="1" x14ac:dyDescent="0.3">
      <c r="A16" s="11" t="s">
        <v>1713</v>
      </c>
      <c r="B16" s="11" t="s">
        <v>1405</v>
      </c>
      <c r="C16" s="11" t="str">
        <f t="shared" si="0"/>
        <v>015: annual</v>
      </c>
      <c r="D16" s="11" t="str">
        <f t="shared" si="1"/>
        <v>annual: Wie kann man das übersetzen?</v>
      </c>
      <c r="E16" s="11" t="s">
        <v>675</v>
      </c>
      <c r="F16" s="11" t="s">
        <v>676</v>
      </c>
      <c r="G16" s="11" t="s">
        <v>678</v>
      </c>
      <c r="H16" s="11" t="s">
        <v>680</v>
      </c>
      <c r="I16" s="11" t="s">
        <v>682</v>
      </c>
      <c r="J16" s="11" t="s">
        <v>1406</v>
      </c>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ht="42" customHeight="1" x14ac:dyDescent="0.3">
      <c r="A17" s="11" t="s">
        <v>1714</v>
      </c>
      <c r="B17" s="11" t="s">
        <v>1405</v>
      </c>
      <c r="C17" s="11" t="str">
        <f t="shared" si="0"/>
        <v>016: annual report</v>
      </c>
      <c r="D17" s="11" t="str">
        <f t="shared" si="1"/>
        <v>annual report: Wie kann man das übersetzen?</v>
      </c>
      <c r="E17" s="11" t="s">
        <v>677</v>
      </c>
      <c r="F17" s="11" t="s">
        <v>678</v>
      </c>
      <c r="G17" s="11" t="s">
        <v>680</v>
      </c>
      <c r="H17" s="11" t="s">
        <v>682</v>
      </c>
      <c r="I17" s="11" t="s">
        <v>684</v>
      </c>
      <c r="J17" s="11" t="s">
        <v>1406</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42" customHeight="1" x14ac:dyDescent="0.3">
      <c r="A18" s="11" t="s">
        <v>1715</v>
      </c>
      <c r="B18" s="11" t="s">
        <v>1405</v>
      </c>
      <c r="C18" s="11" t="str">
        <f t="shared" si="0"/>
        <v>017: apply</v>
      </c>
      <c r="D18" s="11" t="str">
        <f t="shared" si="1"/>
        <v>apply: Wie kann man das übersetzen?</v>
      </c>
      <c r="E18" s="11" t="s">
        <v>679</v>
      </c>
      <c r="F18" s="11" t="s">
        <v>680</v>
      </c>
      <c r="G18" s="11" t="s">
        <v>682</v>
      </c>
      <c r="H18" s="11" t="s">
        <v>684</v>
      </c>
      <c r="I18" s="11" t="s">
        <v>686</v>
      </c>
      <c r="J18" s="11" t="s">
        <v>1406</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42" customHeight="1" x14ac:dyDescent="0.3">
      <c r="A19" s="11" t="s">
        <v>1716</v>
      </c>
      <c r="B19" s="11" t="s">
        <v>1405</v>
      </c>
      <c r="C19" s="11" t="str">
        <f t="shared" si="0"/>
        <v>018: appointment</v>
      </c>
      <c r="D19" s="11" t="str">
        <f t="shared" si="1"/>
        <v>appointment: Wie kann man das übersetzen?</v>
      </c>
      <c r="E19" s="11" t="s">
        <v>681</v>
      </c>
      <c r="F19" s="11" t="s">
        <v>682</v>
      </c>
      <c r="G19" s="11" t="s">
        <v>684</v>
      </c>
      <c r="H19" s="11" t="s">
        <v>686</v>
      </c>
      <c r="I19" s="11" t="s">
        <v>688</v>
      </c>
      <c r="J19" s="11" t="s">
        <v>1406</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42" customHeight="1" x14ac:dyDescent="0.3">
      <c r="A20" s="11" t="s">
        <v>1717</v>
      </c>
      <c r="B20" s="11" t="s">
        <v>1405</v>
      </c>
      <c r="C20" s="11" t="str">
        <f t="shared" si="0"/>
        <v>019: appreciate</v>
      </c>
      <c r="D20" s="11" t="str">
        <f t="shared" si="1"/>
        <v>appreciate: Wie kann man das übersetzen?</v>
      </c>
      <c r="E20" s="11" t="s">
        <v>683</v>
      </c>
      <c r="F20" s="11" t="s">
        <v>684</v>
      </c>
      <c r="G20" s="11" t="s">
        <v>686</v>
      </c>
      <c r="H20" s="11" t="s">
        <v>688</v>
      </c>
      <c r="I20" s="11" t="s">
        <v>690</v>
      </c>
      <c r="J20" s="11" t="s">
        <v>1406</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42" customHeight="1" x14ac:dyDescent="0.3">
      <c r="A21" s="11" t="s">
        <v>1718</v>
      </c>
      <c r="B21" s="11" t="s">
        <v>1405</v>
      </c>
      <c r="C21" s="11" t="str">
        <f t="shared" si="0"/>
        <v>020: approval</v>
      </c>
      <c r="D21" s="11" t="str">
        <f t="shared" si="1"/>
        <v>approval: Wie kann man das übersetzen?</v>
      </c>
      <c r="E21" s="11" t="s">
        <v>685</v>
      </c>
      <c r="F21" s="11" t="s">
        <v>686</v>
      </c>
      <c r="G21" s="11" t="s">
        <v>688</v>
      </c>
      <c r="H21" s="11" t="s">
        <v>690</v>
      </c>
      <c r="I21" s="11" t="s">
        <v>692</v>
      </c>
      <c r="J21" s="11" t="s">
        <v>1406</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42" customHeight="1" x14ac:dyDescent="0.3">
      <c r="A22" s="11" t="s">
        <v>1719</v>
      </c>
      <c r="B22" s="11" t="s">
        <v>1405</v>
      </c>
      <c r="C22" s="11" t="str">
        <f t="shared" si="0"/>
        <v>021: are you through?</v>
      </c>
      <c r="D22" s="11" t="str">
        <f t="shared" si="1"/>
        <v>are you through?: Wie kann man das übersetzen?</v>
      </c>
      <c r="E22" s="11" t="s">
        <v>687</v>
      </c>
      <c r="F22" s="11" t="s">
        <v>688</v>
      </c>
      <c r="G22" s="11" t="s">
        <v>690</v>
      </c>
      <c r="H22" s="11" t="s">
        <v>692</v>
      </c>
      <c r="I22" s="11" t="s">
        <v>694</v>
      </c>
      <c r="J22" s="11" t="s">
        <v>1406</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42" customHeight="1" x14ac:dyDescent="0.3">
      <c r="A23" s="11" t="s">
        <v>1720</v>
      </c>
      <c r="B23" s="11" t="s">
        <v>1405</v>
      </c>
      <c r="C23" s="11" t="str">
        <f t="shared" si="0"/>
        <v>022: area code</v>
      </c>
      <c r="D23" s="11" t="str">
        <f t="shared" si="1"/>
        <v>area code: Wie kann man das übersetzen?</v>
      </c>
      <c r="E23" s="11" t="s">
        <v>689</v>
      </c>
      <c r="F23" s="11" t="s">
        <v>690</v>
      </c>
      <c r="G23" s="11" t="s">
        <v>692</v>
      </c>
      <c r="H23" s="11" t="s">
        <v>694</v>
      </c>
      <c r="I23" s="11" t="s">
        <v>696</v>
      </c>
      <c r="J23" s="11" t="s">
        <v>1406</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53" ht="42" customHeight="1" x14ac:dyDescent="0.3">
      <c r="A24" s="11" t="s">
        <v>1721</v>
      </c>
      <c r="B24" s="11" t="s">
        <v>1405</v>
      </c>
      <c r="C24" s="11" t="str">
        <f t="shared" si="0"/>
        <v>023: ASAP</v>
      </c>
      <c r="D24" s="11" t="str">
        <f t="shared" si="1"/>
        <v>ASAP: Wie kann man das übersetzen?</v>
      </c>
      <c r="E24" s="11" t="s">
        <v>691</v>
      </c>
      <c r="F24" s="11" t="s">
        <v>692</v>
      </c>
      <c r="G24" s="11" t="s">
        <v>694</v>
      </c>
      <c r="H24" s="11" t="s">
        <v>696</v>
      </c>
      <c r="I24" s="11" t="s">
        <v>698</v>
      </c>
      <c r="J24" s="11" t="s">
        <v>1406</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row>
    <row r="25" spans="1:53" ht="42" customHeight="1" x14ac:dyDescent="0.3">
      <c r="A25" s="11" t="s">
        <v>1722</v>
      </c>
      <c r="B25" s="11" t="s">
        <v>1405</v>
      </c>
      <c r="C25" s="11" t="str">
        <f t="shared" si="0"/>
        <v>024: assistant</v>
      </c>
      <c r="D25" s="11" t="str">
        <f t="shared" si="1"/>
        <v>assistant: Wie kann man das übersetzen?</v>
      </c>
      <c r="E25" s="11" t="s">
        <v>693</v>
      </c>
      <c r="F25" s="11" t="s">
        <v>694</v>
      </c>
      <c r="G25" s="11" t="s">
        <v>696</v>
      </c>
      <c r="H25" s="11" t="s">
        <v>698</v>
      </c>
      <c r="I25" s="11" t="s">
        <v>700</v>
      </c>
      <c r="J25" s="11" t="s">
        <v>1406</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row>
    <row r="26" spans="1:53" ht="42" customHeight="1" x14ac:dyDescent="0.3">
      <c r="A26" s="11" t="s">
        <v>1723</v>
      </c>
      <c r="B26" s="11" t="s">
        <v>1405</v>
      </c>
      <c r="C26" s="11" t="str">
        <f t="shared" si="0"/>
        <v>025: at the factory gate</v>
      </c>
      <c r="D26" s="11" t="str">
        <f t="shared" si="1"/>
        <v>at the factory gate: Wie kann man das übersetzen?</v>
      </c>
      <c r="E26" s="11" t="s">
        <v>695</v>
      </c>
      <c r="F26" s="11" t="s">
        <v>696</v>
      </c>
      <c r="G26" s="11" t="s">
        <v>698</v>
      </c>
      <c r="H26" s="11" t="s">
        <v>700</v>
      </c>
      <c r="I26" s="11" t="s">
        <v>702</v>
      </c>
      <c r="J26" s="11" t="s">
        <v>1406</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1:53" ht="42" customHeight="1" x14ac:dyDescent="0.3">
      <c r="A27" s="11" t="s">
        <v>1724</v>
      </c>
      <c r="B27" s="11" t="s">
        <v>1405</v>
      </c>
      <c r="C27" s="11" t="str">
        <f t="shared" si="0"/>
        <v>026: at what cost</v>
      </c>
      <c r="D27" s="11" t="str">
        <f t="shared" si="1"/>
        <v>at what cost: Wie kann man das übersetzen?</v>
      </c>
      <c r="E27" s="11" t="s">
        <v>697</v>
      </c>
      <c r="F27" s="11" t="s">
        <v>698</v>
      </c>
      <c r="G27" s="11" t="s">
        <v>700</v>
      </c>
      <c r="H27" s="11" t="s">
        <v>702</v>
      </c>
      <c r="I27" s="11" t="s">
        <v>704</v>
      </c>
      <c r="J27" s="11" t="s">
        <v>1406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1:53" ht="42" customHeight="1" x14ac:dyDescent="0.3">
      <c r="A28" s="11" t="s">
        <v>1725</v>
      </c>
      <c r="B28" s="11" t="s">
        <v>1405</v>
      </c>
      <c r="C28" s="11" t="str">
        <f t="shared" si="0"/>
        <v>027: attend</v>
      </c>
      <c r="D28" s="11" t="str">
        <f t="shared" si="1"/>
        <v>attend: Wie kann man das übersetzen?</v>
      </c>
      <c r="E28" s="11" t="s">
        <v>699</v>
      </c>
      <c r="F28" s="11" t="s">
        <v>700</v>
      </c>
      <c r="G28" s="11" t="s">
        <v>702</v>
      </c>
      <c r="H28" s="11" t="s">
        <v>704</v>
      </c>
      <c r="I28" s="11" t="s">
        <v>706</v>
      </c>
      <c r="J28" s="11" t="s">
        <v>1406</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row r="29" spans="1:53" ht="42" customHeight="1" x14ac:dyDescent="0.3">
      <c r="A29" s="11" t="s">
        <v>1726</v>
      </c>
      <c r="B29" s="11" t="s">
        <v>1405</v>
      </c>
      <c r="C29" s="11" t="str">
        <f t="shared" si="0"/>
        <v>028: attn.</v>
      </c>
      <c r="D29" s="11" t="str">
        <f t="shared" si="1"/>
        <v>attn.: Wie kann man das übersetzen?</v>
      </c>
      <c r="E29" s="11" t="s">
        <v>701</v>
      </c>
      <c r="F29" s="11" t="s">
        <v>702</v>
      </c>
      <c r="G29" s="11" t="s">
        <v>704</v>
      </c>
      <c r="H29" s="11" t="s">
        <v>706</v>
      </c>
      <c r="I29" s="11" t="s">
        <v>708</v>
      </c>
      <c r="J29" s="11" t="s">
        <v>1406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row>
    <row r="30" spans="1:53" ht="42" customHeight="1" x14ac:dyDescent="0.3">
      <c r="A30" s="11" t="s">
        <v>1727</v>
      </c>
      <c r="B30" s="11" t="s">
        <v>1405</v>
      </c>
      <c r="C30" s="11" t="str">
        <f t="shared" si="0"/>
        <v>029: availability</v>
      </c>
      <c r="D30" s="11" t="str">
        <f t="shared" si="1"/>
        <v>availability: Wie kann man das übersetzen?</v>
      </c>
      <c r="E30" s="11" t="s">
        <v>703</v>
      </c>
      <c r="F30" s="11" t="s">
        <v>704</v>
      </c>
      <c r="G30" s="11" t="s">
        <v>706</v>
      </c>
      <c r="H30" s="11" t="s">
        <v>708</v>
      </c>
      <c r="I30" s="11" t="s">
        <v>710</v>
      </c>
      <c r="J30" s="11" t="s">
        <v>1406</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1:53" ht="42" customHeight="1" x14ac:dyDescent="0.3">
      <c r="A31" s="11" t="s">
        <v>1728</v>
      </c>
      <c r="B31" s="11" t="s">
        <v>1405</v>
      </c>
      <c r="C31" s="11" t="str">
        <f t="shared" si="0"/>
        <v>030: available</v>
      </c>
      <c r="D31" s="11" t="str">
        <f t="shared" si="1"/>
        <v>available: Wie kann man das übersetzen?</v>
      </c>
      <c r="E31" s="11" t="s">
        <v>705</v>
      </c>
      <c r="F31" s="11" t="s">
        <v>706</v>
      </c>
      <c r="G31" s="11" t="s">
        <v>708</v>
      </c>
      <c r="H31" s="11" t="s">
        <v>710</v>
      </c>
      <c r="I31" s="11" t="s">
        <v>712</v>
      </c>
      <c r="J31" s="11" t="s">
        <v>1406</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row>
    <row r="32" spans="1:53" ht="42" customHeight="1" x14ac:dyDescent="0.3">
      <c r="A32" s="11" t="s">
        <v>1729</v>
      </c>
      <c r="B32" s="11" t="s">
        <v>1405</v>
      </c>
      <c r="C32" s="11" t="str">
        <f t="shared" si="0"/>
        <v>031: bank code</v>
      </c>
      <c r="D32" s="11" t="str">
        <f t="shared" si="1"/>
        <v>bank code: Wie kann man das übersetzen?</v>
      </c>
      <c r="E32" s="11" t="s">
        <v>707</v>
      </c>
      <c r="F32" s="11" t="s">
        <v>708</v>
      </c>
      <c r="G32" s="11" t="s">
        <v>710</v>
      </c>
      <c r="H32" s="11" t="s">
        <v>712</v>
      </c>
      <c r="I32" s="11" t="s">
        <v>714</v>
      </c>
      <c r="J32" s="11" t="s">
        <v>1406</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row>
    <row r="33" spans="1:53" ht="42" customHeight="1" x14ac:dyDescent="0.3">
      <c r="A33" s="11" t="s">
        <v>1730</v>
      </c>
      <c r="B33" s="11" t="s">
        <v>1405</v>
      </c>
      <c r="C33" s="11" t="str">
        <f t="shared" si="0"/>
        <v>032: Bill of Exchange</v>
      </c>
      <c r="D33" s="11" t="str">
        <f t="shared" si="1"/>
        <v>Bill of Exchange: Wie kann man das übersetzen?</v>
      </c>
      <c r="E33" s="11" t="s">
        <v>709</v>
      </c>
      <c r="F33" s="11" t="s">
        <v>710</v>
      </c>
      <c r="G33" s="11" t="s">
        <v>712</v>
      </c>
      <c r="H33" s="11" t="s">
        <v>714</v>
      </c>
      <c r="I33" s="11" t="s">
        <v>716</v>
      </c>
      <c r="J33" s="11" t="s">
        <v>1406</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ht="42" customHeight="1" x14ac:dyDescent="0.3">
      <c r="A34" s="11" t="s">
        <v>1731</v>
      </c>
      <c r="B34" s="11" t="s">
        <v>1405</v>
      </c>
      <c r="C34" s="11" t="str">
        <f t="shared" si="0"/>
        <v>033: bin</v>
      </c>
      <c r="D34" s="11" t="str">
        <f t="shared" si="1"/>
        <v>bin: Wie kann man das übersetzen?</v>
      </c>
      <c r="E34" s="11" t="s">
        <v>711</v>
      </c>
      <c r="F34" s="11" t="s">
        <v>712</v>
      </c>
      <c r="G34" s="11" t="s">
        <v>714</v>
      </c>
      <c r="H34" s="11" t="s">
        <v>716</v>
      </c>
      <c r="I34" s="11" t="s">
        <v>718</v>
      </c>
      <c r="J34" s="11" t="s">
        <v>1406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row r="35" spans="1:53" ht="42" customHeight="1" x14ac:dyDescent="0.3">
      <c r="A35" s="11" t="s">
        <v>1732</v>
      </c>
      <c r="B35" s="11" t="s">
        <v>1405</v>
      </c>
      <c r="C35" s="11" t="str">
        <f t="shared" si="0"/>
        <v>034: board of directors</v>
      </c>
      <c r="D35" s="11" t="str">
        <f t="shared" si="1"/>
        <v>board of directors: Wie kann man das übersetzen?</v>
      </c>
      <c r="E35" s="11" t="s">
        <v>713</v>
      </c>
      <c r="F35" s="11" t="s">
        <v>714</v>
      </c>
      <c r="G35" s="11" t="s">
        <v>716</v>
      </c>
      <c r="H35" s="11" t="s">
        <v>718</v>
      </c>
      <c r="I35" s="11" t="s">
        <v>720</v>
      </c>
      <c r="J35" s="11" t="s">
        <v>1406</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row>
    <row r="36" spans="1:53" ht="42" customHeight="1" x14ac:dyDescent="0.3">
      <c r="A36" s="11" t="s">
        <v>1733</v>
      </c>
      <c r="B36" s="11" t="s">
        <v>1405</v>
      </c>
      <c r="C36" s="11" t="str">
        <f t="shared" si="0"/>
        <v>035: boring</v>
      </c>
      <c r="D36" s="11" t="str">
        <f t="shared" si="1"/>
        <v>boring: Wie kann man das übersetzen?</v>
      </c>
      <c r="E36" s="11" t="s">
        <v>715</v>
      </c>
      <c r="F36" s="11" t="s">
        <v>716</v>
      </c>
      <c r="G36" s="11" t="s">
        <v>718</v>
      </c>
      <c r="H36" s="11" t="s">
        <v>720</v>
      </c>
      <c r="I36" s="11" t="s">
        <v>722</v>
      </c>
      <c r="J36" s="11" t="s">
        <v>1406</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row>
    <row r="37" spans="1:53" ht="42" customHeight="1" x14ac:dyDescent="0.3">
      <c r="A37" s="11" t="s">
        <v>1734</v>
      </c>
      <c r="B37" s="11" t="s">
        <v>1405</v>
      </c>
      <c r="C37" s="11" t="str">
        <f t="shared" si="0"/>
        <v>036: brief</v>
      </c>
      <c r="D37" s="11" t="str">
        <f t="shared" si="1"/>
        <v>brief: Wie kann man das übersetzen?</v>
      </c>
      <c r="E37" s="11" t="s">
        <v>717</v>
      </c>
      <c r="F37" s="11" t="s">
        <v>718</v>
      </c>
      <c r="G37" s="11" t="s">
        <v>720</v>
      </c>
      <c r="H37" s="11" t="s">
        <v>722</v>
      </c>
      <c r="I37" s="11" t="s">
        <v>724</v>
      </c>
      <c r="J37" s="11" t="s">
        <v>1406</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row>
    <row r="38" spans="1:53" ht="42" customHeight="1" x14ac:dyDescent="0.3">
      <c r="A38" s="11" t="s">
        <v>1735</v>
      </c>
      <c r="B38" s="11" t="s">
        <v>1405</v>
      </c>
      <c r="C38" s="11" t="str">
        <f t="shared" si="0"/>
        <v>037: brilliant</v>
      </c>
      <c r="D38" s="11" t="str">
        <f t="shared" si="1"/>
        <v>brilliant: Wie kann man das übersetzen?</v>
      </c>
      <c r="E38" s="11" t="s">
        <v>719</v>
      </c>
      <c r="F38" s="11" t="s">
        <v>720</v>
      </c>
      <c r="G38" s="11" t="s">
        <v>722</v>
      </c>
      <c r="H38" s="11" t="s">
        <v>724</v>
      </c>
      <c r="I38" s="11" t="s">
        <v>726</v>
      </c>
      <c r="J38" s="11" t="s">
        <v>1406</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row>
    <row r="39" spans="1:53" ht="42" customHeight="1" x14ac:dyDescent="0.3">
      <c r="A39" s="11" t="s">
        <v>1736</v>
      </c>
      <c r="B39" s="11" t="s">
        <v>1405</v>
      </c>
      <c r="C39" s="11" t="str">
        <f t="shared" si="0"/>
        <v>038: brochure</v>
      </c>
      <c r="D39" s="11" t="str">
        <f t="shared" si="1"/>
        <v>brochure: Wie kann man das übersetzen?</v>
      </c>
      <c r="E39" s="11" t="s">
        <v>721</v>
      </c>
      <c r="F39" s="11" t="s">
        <v>722</v>
      </c>
      <c r="G39" s="11" t="s">
        <v>724</v>
      </c>
      <c r="H39" s="11" t="s">
        <v>726</v>
      </c>
      <c r="I39" s="11" t="s">
        <v>728</v>
      </c>
      <c r="J39" s="11" t="s">
        <v>1406</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row>
    <row r="40" spans="1:53" ht="42" customHeight="1" x14ac:dyDescent="0.3">
      <c r="A40" s="11" t="s">
        <v>1737</v>
      </c>
      <c r="B40" s="11" t="s">
        <v>1405</v>
      </c>
      <c r="C40" s="11" t="str">
        <f t="shared" si="0"/>
        <v>039: bulb</v>
      </c>
      <c r="D40" s="11" t="str">
        <f t="shared" si="1"/>
        <v>bulb: Wie kann man das übersetzen?</v>
      </c>
      <c r="E40" s="11" t="s">
        <v>723</v>
      </c>
      <c r="F40" s="11" t="s">
        <v>724</v>
      </c>
      <c r="G40" s="11" t="s">
        <v>726</v>
      </c>
      <c r="H40" s="11" t="s">
        <v>728</v>
      </c>
      <c r="I40" s="11" t="s">
        <v>730</v>
      </c>
      <c r="J40" s="11" t="s">
        <v>1406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row>
    <row r="41" spans="1:53" ht="42" customHeight="1" x14ac:dyDescent="0.3">
      <c r="A41" s="11" t="s">
        <v>1738</v>
      </c>
      <c r="B41" s="11" t="s">
        <v>1405</v>
      </c>
      <c r="C41" s="11" t="str">
        <f t="shared" si="0"/>
        <v>040: calculator</v>
      </c>
      <c r="D41" s="11" t="str">
        <f t="shared" si="1"/>
        <v>calculator: Wie kann man das übersetzen?</v>
      </c>
      <c r="E41" s="11" t="s">
        <v>725</v>
      </c>
      <c r="F41" s="11" t="s">
        <v>726</v>
      </c>
      <c r="G41" s="11" t="s">
        <v>728</v>
      </c>
      <c r="H41" s="11" t="s">
        <v>730</v>
      </c>
      <c r="I41" s="11" t="s">
        <v>732</v>
      </c>
      <c r="J41" s="11" t="s">
        <v>1406</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row>
    <row r="42" spans="1:53" ht="42" customHeight="1" x14ac:dyDescent="0.3">
      <c r="A42" s="11" t="s">
        <v>1739</v>
      </c>
      <c r="B42" s="11" t="s">
        <v>1405</v>
      </c>
      <c r="C42" s="11" t="str">
        <f t="shared" si="0"/>
        <v>041: calendar</v>
      </c>
      <c r="D42" s="11" t="str">
        <f t="shared" si="1"/>
        <v>calendar: Wie kann man das übersetzen?</v>
      </c>
      <c r="E42" s="11" t="s">
        <v>727</v>
      </c>
      <c r="F42" s="11" t="s">
        <v>728</v>
      </c>
      <c r="G42" s="11" t="s">
        <v>730</v>
      </c>
      <c r="H42" s="11" t="s">
        <v>732</v>
      </c>
      <c r="I42" s="11" t="s">
        <v>734</v>
      </c>
      <c r="J42" s="11" t="s">
        <v>1406</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row>
    <row r="43" spans="1:53" ht="42" customHeight="1" x14ac:dyDescent="0.3">
      <c r="A43" s="11" t="s">
        <v>1740</v>
      </c>
      <c r="B43" s="11" t="s">
        <v>1405</v>
      </c>
      <c r="C43" s="11" t="str">
        <f t="shared" si="0"/>
        <v>042: canteen</v>
      </c>
      <c r="D43" s="11" t="str">
        <f t="shared" si="1"/>
        <v>canteen: Wie kann man das übersetzen?</v>
      </c>
      <c r="E43" s="11" t="s">
        <v>729</v>
      </c>
      <c r="F43" s="11" t="s">
        <v>730</v>
      </c>
      <c r="G43" s="11" t="s">
        <v>732</v>
      </c>
      <c r="H43" s="11" t="s">
        <v>734</v>
      </c>
      <c r="I43" s="11" t="s">
        <v>736</v>
      </c>
      <c r="J43" s="11" t="s">
        <v>1406</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row>
    <row r="44" spans="1:53" ht="42" customHeight="1" x14ac:dyDescent="0.3">
      <c r="A44" s="11" t="s">
        <v>1741</v>
      </c>
      <c r="B44" s="11" t="s">
        <v>1405</v>
      </c>
      <c r="C44" s="11" t="str">
        <f t="shared" si="0"/>
        <v>043: car park</v>
      </c>
      <c r="D44" s="11" t="str">
        <f t="shared" si="1"/>
        <v>car park: Wie kann man das übersetzen?</v>
      </c>
      <c r="E44" s="11" t="s">
        <v>731</v>
      </c>
      <c r="F44" s="11" t="s">
        <v>732</v>
      </c>
      <c r="G44" s="11" t="s">
        <v>734</v>
      </c>
      <c r="H44" s="11" t="s">
        <v>736</v>
      </c>
      <c r="I44" s="11" t="s">
        <v>738</v>
      </c>
      <c r="J44" s="11" t="s">
        <v>1406</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row>
    <row r="45" spans="1:53" ht="42" customHeight="1" x14ac:dyDescent="0.3">
      <c r="A45" s="11" t="s">
        <v>1742</v>
      </c>
      <c r="B45" s="11" t="s">
        <v>1405</v>
      </c>
      <c r="C45" s="11" t="str">
        <f t="shared" si="0"/>
        <v>044: carbon copy</v>
      </c>
      <c r="D45" s="11" t="str">
        <f t="shared" si="1"/>
        <v>carbon copy: Wie kann man das übersetzen?</v>
      </c>
      <c r="E45" s="11" t="s">
        <v>733</v>
      </c>
      <c r="F45" s="11" t="s">
        <v>734</v>
      </c>
      <c r="G45" s="11" t="s">
        <v>736</v>
      </c>
      <c r="H45" s="11" t="s">
        <v>738</v>
      </c>
      <c r="I45" s="11" t="s">
        <v>740</v>
      </c>
      <c r="J45" s="11" t="s">
        <v>1406</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row>
    <row r="46" spans="1:53" ht="42" customHeight="1" x14ac:dyDescent="0.3">
      <c r="A46" s="11" t="s">
        <v>1743</v>
      </c>
      <c r="B46" s="11" t="s">
        <v>1405</v>
      </c>
      <c r="C46" s="11" t="str">
        <f t="shared" si="0"/>
        <v>045: carbon copy notation</v>
      </c>
      <c r="D46" s="11" t="str">
        <f t="shared" si="1"/>
        <v>carbon copy notation: Wie kann man das übersetzen?</v>
      </c>
      <c r="E46" s="11" t="s">
        <v>735</v>
      </c>
      <c r="F46" s="11" t="s">
        <v>736</v>
      </c>
      <c r="G46" s="11" t="s">
        <v>738</v>
      </c>
      <c r="H46" s="11" t="s">
        <v>740</v>
      </c>
      <c r="I46" s="11" t="s">
        <v>742</v>
      </c>
      <c r="J46" s="11" t="s">
        <v>1406</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1:53" ht="42" customHeight="1" x14ac:dyDescent="0.3">
      <c r="A47" s="11" t="s">
        <v>1744</v>
      </c>
      <c r="B47" s="11" t="s">
        <v>1405</v>
      </c>
      <c r="C47" s="11" t="str">
        <f t="shared" si="0"/>
        <v>046: cash card</v>
      </c>
      <c r="D47" s="11" t="str">
        <f t="shared" si="1"/>
        <v>cash card: Wie kann man das übersetzen?</v>
      </c>
      <c r="E47" s="11" t="s">
        <v>737</v>
      </c>
      <c r="F47" s="11" t="s">
        <v>738</v>
      </c>
      <c r="G47" s="11" t="s">
        <v>740</v>
      </c>
      <c r="H47" s="11" t="s">
        <v>742</v>
      </c>
      <c r="I47" s="11" t="s">
        <v>744</v>
      </c>
      <c r="J47" s="11" t="s">
        <v>1406</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row>
    <row r="48" spans="1:53" ht="42" customHeight="1" x14ac:dyDescent="0.3">
      <c r="A48" s="11" t="s">
        <v>1745</v>
      </c>
      <c r="B48" s="11" t="s">
        <v>1405</v>
      </c>
      <c r="C48" s="11" t="str">
        <f t="shared" si="0"/>
        <v>047: cash dispenser</v>
      </c>
      <c r="D48" s="11" t="str">
        <f t="shared" si="1"/>
        <v>cash dispenser: Wie kann man das übersetzen?</v>
      </c>
      <c r="E48" s="11" t="s">
        <v>739</v>
      </c>
      <c r="F48" s="11" t="s">
        <v>740</v>
      </c>
      <c r="G48" s="11" t="s">
        <v>742</v>
      </c>
      <c r="H48" s="11" t="s">
        <v>744</v>
      </c>
      <c r="I48" s="11" t="s">
        <v>733</v>
      </c>
      <c r="J48" s="11" t="s">
        <v>1406</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row>
    <row r="49" spans="1:53" ht="42" customHeight="1" x14ac:dyDescent="0.3">
      <c r="A49" s="11" t="s">
        <v>1746</v>
      </c>
      <c r="B49" s="11" t="s">
        <v>1405</v>
      </c>
      <c r="C49" s="11" t="str">
        <f t="shared" si="0"/>
        <v>048: catalogue</v>
      </c>
      <c r="D49" s="11" t="str">
        <f t="shared" si="1"/>
        <v>catalogue: Wie kann man das übersetzen?</v>
      </c>
      <c r="E49" s="11" t="s">
        <v>741</v>
      </c>
      <c r="F49" s="11" t="s">
        <v>742</v>
      </c>
      <c r="G49" s="11" t="s">
        <v>744</v>
      </c>
      <c r="H49" s="11" t="s">
        <v>733</v>
      </c>
      <c r="I49" s="11" t="s">
        <v>747</v>
      </c>
      <c r="J49" s="11" t="s">
        <v>1406</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1:53" ht="42" customHeight="1" x14ac:dyDescent="0.3">
      <c r="A50" s="11" t="s">
        <v>1747</v>
      </c>
      <c r="B50" s="11" t="s">
        <v>1405</v>
      </c>
      <c r="C50" s="11" t="str">
        <f t="shared" si="0"/>
        <v>049: caused by</v>
      </c>
      <c r="D50" s="11" t="str">
        <f t="shared" si="1"/>
        <v>caused by: Wie kann man das übersetzen?</v>
      </c>
      <c r="E50" s="11" t="s">
        <v>743</v>
      </c>
      <c r="F50" s="11" t="s">
        <v>744</v>
      </c>
      <c r="G50" s="11" t="s">
        <v>733</v>
      </c>
      <c r="H50" s="11" t="s">
        <v>747</v>
      </c>
      <c r="I50" s="11" t="s">
        <v>749</v>
      </c>
      <c r="J50" s="11" t="s">
        <v>1406</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1:53" ht="42" customHeight="1" x14ac:dyDescent="0.3">
      <c r="A51" s="11" t="s">
        <v>1748</v>
      </c>
      <c r="B51" s="11" t="s">
        <v>1405</v>
      </c>
      <c r="C51" s="11" t="str">
        <f t="shared" si="0"/>
        <v>050: cc</v>
      </c>
      <c r="D51" s="11" t="str">
        <f t="shared" si="1"/>
        <v>cc: Wie kann man das übersetzen?</v>
      </c>
      <c r="E51" s="11" t="s">
        <v>745</v>
      </c>
      <c r="F51" s="11" t="s">
        <v>733</v>
      </c>
      <c r="G51" s="11" t="s">
        <v>747</v>
      </c>
      <c r="H51" s="11" t="s">
        <v>749</v>
      </c>
      <c r="I51" s="11" t="s">
        <v>751</v>
      </c>
      <c r="J51" s="11" t="s">
        <v>1406</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1:53" ht="42" customHeight="1" x14ac:dyDescent="0.3">
      <c r="A52" s="11" t="s">
        <v>1749</v>
      </c>
      <c r="B52" s="11" t="s">
        <v>1405</v>
      </c>
      <c r="C52" s="11" t="str">
        <f t="shared" si="0"/>
        <v>051: central administration</v>
      </c>
      <c r="D52" s="11" t="str">
        <f t="shared" si="1"/>
        <v>central administration: Wie kann man das übersetzen?</v>
      </c>
      <c r="E52" s="11" t="s">
        <v>746</v>
      </c>
      <c r="F52" s="11" t="s">
        <v>747</v>
      </c>
      <c r="G52" s="11" t="s">
        <v>749</v>
      </c>
      <c r="H52" s="11" t="s">
        <v>751</v>
      </c>
      <c r="I52" s="11" t="s">
        <v>753</v>
      </c>
      <c r="J52" s="11" t="s">
        <v>1406</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row r="53" spans="1:53" ht="42" customHeight="1" x14ac:dyDescent="0.3">
      <c r="A53" s="11" t="s">
        <v>1750</v>
      </c>
      <c r="B53" s="11" t="s">
        <v>1405</v>
      </c>
      <c r="C53" s="11" t="str">
        <f t="shared" si="0"/>
        <v>052: chain of boutiques</v>
      </c>
      <c r="D53" s="11" t="str">
        <f t="shared" si="1"/>
        <v>chain of boutiques: Wie kann man das übersetzen?</v>
      </c>
      <c r="E53" s="11" t="s">
        <v>748</v>
      </c>
      <c r="F53" s="11" t="s">
        <v>749</v>
      </c>
      <c r="G53" s="11" t="s">
        <v>751</v>
      </c>
      <c r="H53" s="11" t="s">
        <v>753</v>
      </c>
      <c r="I53" s="11" t="s">
        <v>755</v>
      </c>
      <c r="J53" s="11" t="s">
        <v>1406</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row>
    <row r="54" spans="1:53" ht="42" customHeight="1" x14ac:dyDescent="0.3">
      <c r="A54" s="11" t="s">
        <v>1751</v>
      </c>
      <c r="B54" s="11" t="s">
        <v>1405</v>
      </c>
      <c r="C54" s="11" t="str">
        <f t="shared" si="0"/>
        <v>053: chair</v>
      </c>
      <c r="D54" s="11" t="str">
        <f t="shared" si="1"/>
        <v>chair: Wie kann man das übersetzen?</v>
      </c>
      <c r="E54" s="11" t="s">
        <v>750</v>
      </c>
      <c r="F54" s="11" t="s">
        <v>751</v>
      </c>
      <c r="G54" s="11" t="s">
        <v>753</v>
      </c>
      <c r="H54" s="11" t="s">
        <v>755</v>
      </c>
      <c r="I54" s="11" t="s">
        <v>757</v>
      </c>
      <c r="J54" s="11" t="s">
        <v>1406</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row>
    <row r="55" spans="1:53" ht="42" customHeight="1" x14ac:dyDescent="0.3">
      <c r="A55" s="11" t="s">
        <v>1752</v>
      </c>
      <c r="B55" s="11" t="s">
        <v>1405</v>
      </c>
      <c r="C55" s="11" t="str">
        <f t="shared" si="0"/>
        <v>054: charges</v>
      </c>
      <c r="D55" s="11" t="str">
        <f t="shared" si="1"/>
        <v>charges: Wie kann man das übersetzen?</v>
      </c>
      <c r="E55" s="11" t="s">
        <v>752</v>
      </c>
      <c r="F55" s="11" t="s">
        <v>753</v>
      </c>
      <c r="G55" s="11" t="s">
        <v>755</v>
      </c>
      <c r="H55" s="11" t="s">
        <v>757</v>
      </c>
      <c r="I55" s="11" t="s">
        <v>759</v>
      </c>
      <c r="J55" s="11" t="s">
        <v>1406</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row>
    <row r="56" spans="1:53" ht="42" customHeight="1" x14ac:dyDescent="0.3">
      <c r="A56" s="11" t="s">
        <v>1753</v>
      </c>
      <c r="B56" s="11" t="s">
        <v>1405</v>
      </c>
      <c r="C56" s="11" t="str">
        <f t="shared" si="0"/>
        <v>055: cheque, check</v>
      </c>
      <c r="D56" s="11" t="str">
        <f t="shared" si="1"/>
        <v>cheque, check: Wie kann man das übersetzen?</v>
      </c>
      <c r="E56" s="11" t="s">
        <v>754</v>
      </c>
      <c r="F56" s="11" t="s">
        <v>755</v>
      </c>
      <c r="G56" s="11" t="s">
        <v>757</v>
      </c>
      <c r="H56" s="11" t="s">
        <v>759</v>
      </c>
      <c r="I56" s="11" t="s">
        <v>761</v>
      </c>
      <c r="J56" s="11" t="s">
        <v>1406</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row>
    <row r="57" spans="1:53" ht="42" customHeight="1" x14ac:dyDescent="0.3">
      <c r="A57" s="11" t="s">
        <v>1754</v>
      </c>
      <c r="B57" s="11" t="s">
        <v>1405</v>
      </c>
      <c r="C57" s="11" t="str">
        <f t="shared" si="0"/>
        <v>056: choice</v>
      </c>
      <c r="D57" s="11" t="str">
        <f t="shared" si="1"/>
        <v>choice: Wie kann man das übersetzen?</v>
      </c>
      <c r="E57" s="11" t="s">
        <v>756</v>
      </c>
      <c r="F57" s="11" t="s">
        <v>757</v>
      </c>
      <c r="G57" s="11" t="s">
        <v>759</v>
      </c>
      <c r="H57" s="11" t="s">
        <v>761</v>
      </c>
      <c r="I57" s="11" t="s">
        <v>763</v>
      </c>
      <c r="J57" s="11" t="s">
        <v>1406</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row>
    <row r="58" spans="1:53" ht="42" customHeight="1" x14ac:dyDescent="0.3">
      <c r="A58" s="11" t="s">
        <v>1755</v>
      </c>
      <c r="B58" s="11" t="s">
        <v>1405</v>
      </c>
      <c r="C58" s="11" t="str">
        <f t="shared" si="0"/>
        <v>057: CILC, Confirmed Irrevocable Letter of Credit</v>
      </c>
      <c r="D58" s="11" t="str">
        <f t="shared" si="1"/>
        <v>CILC, Confirmed Irrevocable Letter of Credit: Wie kann man das übersetzen?</v>
      </c>
      <c r="E58" s="11" t="s">
        <v>758</v>
      </c>
      <c r="F58" s="11" t="s">
        <v>759</v>
      </c>
      <c r="G58" s="11" t="s">
        <v>761</v>
      </c>
      <c r="H58" s="11" t="s">
        <v>763</v>
      </c>
      <c r="I58" s="11" t="s">
        <v>765</v>
      </c>
      <c r="J58" s="11" t="s">
        <v>1406</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row>
    <row r="59" spans="1:53" ht="42" customHeight="1" x14ac:dyDescent="0.3">
      <c r="A59" s="11" t="s">
        <v>1756</v>
      </c>
      <c r="B59" s="11" t="s">
        <v>1405</v>
      </c>
      <c r="C59" s="11" t="str">
        <f t="shared" si="0"/>
        <v>058: civil service</v>
      </c>
      <c r="D59" s="11" t="str">
        <f t="shared" si="1"/>
        <v>civil service: Wie kann man das übersetzen?</v>
      </c>
      <c r="E59" s="11" t="s">
        <v>760</v>
      </c>
      <c r="F59" s="11" t="s">
        <v>761</v>
      </c>
      <c r="G59" s="11" t="s">
        <v>763</v>
      </c>
      <c r="H59" s="11" t="s">
        <v>765</v>
      </c>
      <c r="I59" s="11" t="s">
        <v>767</v>
      </c>
      <c r="J59" s="11" t="s">
        <v>1406</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row>
    <row r="60" spans="1:53" ht="42" customHeight="1" x14ac:dyDescent="0.3">
      <c r="A60" s="11" t="s">
        <v>1757</v>
      </c>
      <c r="B60" s="11" t="s">
        <v>1405</v>
      </c>
      <c r="C60" s="11" t="str">
        <f t="shared" si="0"/>
        <v>059: coins</v>
      </c>
      <c r="D60" s="11" t="str">
        <f t="shared" si="1"/>
        <v>coins: Wie kann man das übersetzen?</v>
      </c>
      <c r="E60" s="11" t="s">
        <v>762</v>
      </c>
      <c r="F60" s="11" t="s">
        <v>763</v>
      </c>
      <c r="G60" s="11" t="s">
        <v>765</v>
      </c>
      <c r="H60" s="11" t="s">
        <v>767</v>
      </c>
      <c r="I60" s="11" t="s">
        <v>769</v>
      </c>
      <c r="J60" s="11" t="s">
        <v>1406</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row>
    <row r="61" spans="1:53" ht="42" customHeight="1" x14ac:dyDescent="0.3">
      <c r="A61" s="11" t="s">
        <v>1758</v>
      </c>
      <c r="B61" s="11" t="s">
        <v>1405</v>
      </c>
      <c r="C61" s="11" t="str">
        <f t="shared" si="0"/>
        <v>060: common</v>
      </c>
      <c r="D61" s="11" t="str">
        <f t="shared" si="1"/>
        <v>common: Wie kann man das übersetzen?</v>
      </c>
      <c r="E61" s="11" t="s">
        <v>764</v>
      </c>
      <c r="F61" s="11" t="s">
        <v>765</v>
      </c>
      <c r="G61" s="11" t="s">
        <v>767</v>
      </c>
      <c r="H61" s="11" t="s">
        <v>769</v>
      </c>
      <c r="I61" s="11" t="s">
        <v>771</v>
      </c>
      <c r="J61" s="11" t="s">
        <v>1406</v>
      </c>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row>
    <row r="62" spans="1:53" ht="42" customHeight="1" x14ac:dyDescent="0.3">
      <c r="A62" s="11" t="s">
        <v>1759</v>
      </c>
      <c r="B62" s="11" t="s">
        <v>1405</v>
      </c>
      <c r="C62" s="11" t="str">
        <f t="shared" si="0"/>
        <v>061: commuter</v>
      </c>
      <c r="D62" s="11" t="str">
        <f t="shared" si="1"/>
        <v>commuter: Wie kann man das übersetzen?</v>
      </c>
      <c r="E62" s="11" t="s">
        <v>766</v>
      </c>
      <c r="F62" s="11" t="s">
        <v>767</v>
      </c>
      <c r="G62" s="11" t="s">
        <v>769</v>
      </c>
      <c r="H62" s="11" t="s">
        <v>771</v>
      </c>
      <c r="I62" s="11" t="s">
        <v>773</v>
      </c>
      <c r="J62" s="11" t="s">
        <v>1406</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row>
    <row r="63" spans="1:53" ht="42" customHeight="1" x14ac:dyDescent="0.3">
      <c r="A63" s="11" t="s">
        <v>1760</v>
      </c>
      <c r="B63" s="11" t="s">
        <v>1405</v>
      </c>
      <c r="C63" s="11" t="str">
        <f t="shared" si="0"/>
        <v>062: company</v>
      </c>
      <c r="D63" s="11" t="str">
        <f t="shared" si="1"/>
        <v>company: Wie kann man das übersetzen?</v>
      </c>
      <c r="E63" s="11" t="s">
        <v>768</v>
      </c>
      <c r="F63" s="11" t="s">
        <v>769</v>
      </c>
      <c r="G63" s="11" t="s">
        <v>771</v>
      </c>
      <c r="H63" s="11" t="s">
        <v>773</v>
      </c>
      <c r="I63" s="11" t="s">
        <v>775</v>
      </c>
      <c r="J63" s="11" t="s">
        <v>1406</v>
      </c>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row>
    <row r="64" spans="1:53" ht="42" customHeight="1" x14ac:dyDescent="0.3">
      <c r="A64" s="11" t="s">
        <v>1761</v>
      </c>
      <c r="B64" s="11" t="s">
        <v>1405</v>
      </c>
      <c r="C64" s="11" t="str">
        <f t="shared" si="0"/>
        <v>063: competition</v>
      </c>
      <c r="D64" s="11" t="str">
        <f t="shared" si="1"/>
        <v>competition: Wie kann man das übersetzen?</v>
      </c>
      <c r="E64" s="11" t="s">
        <v>770</v>
      </c>
      <c r="F64" s="11" t="s">
        <v>771</v>
      </c>
      <c r="G64" s="11" t="s">
        <v>773</v>
      </c>
      <c r="H64" s="11" t="s">
        <v>775</v>
      </c>
      <c r="I64" s="11" t="s">
        <v>777</v>
      </c>
      <c r="J64" s="11" t="s">
        <v>1406</v>
      </c>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row>
    <row r="65" spans="1:53" ht="42" customHeight="1" x14ac:dyDescent="0.3">
      <c r="A65" s="11" t="s">
        <v>1762</v>
      </c>
      <c r="B65" s="11" t="s">
        <v>1405</v>
      </c>
      <c r="C65" s="11" t="str">
        <f t="shared" ref="C65:C128" si="2">A65&amp;": "&amp;E65</f>
        <v>064: complain</v>
      </c>
      <c r="D65" s="11" t="str">
        <f t="shared" ref="D65:D128" si="3">E65&amp;": Wie kann man das übersetzen?"</f>
        <v>complain: Wie kann man das übersetzen?</v>
      </c>
      <c r="E65" s="11" t="s">
        <v>772</v>
      </c>
      <c r="F65" s="11" t="s">
        <v>773</v>
      </c>
      <c r="G65" s="11" t="s">
        <v>775</v>
      </c>
      <c r="H65" s="11" t="s">
        <v>777</v>
      </c>
      <c r="I65" s="11" t="s">
        <v>779</v>
      </c>
      <c r="J65" s="11" t="s">
        <v>1406</v>
      </c>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row>
    <row r="66" spans="1:53" ht="42" customHeight="1" x14ac:dyDescent="0.3">
      <c r="A66" s="11" t="s">
        <v>1763</v>
      </c>
      <c r="B66" s="11" t="s">
        <v>1405</v>
      </c>
      <c r="C66" s="11" t="str">
        <f t="shared" si="2"/>
        <v>065: complaints</v>
      </c>
      <c r="D66" s="11" t="str">
        <f t="shared" si="3"/>
        <v>complaints: Wie kann man das übersetzen?</v>
      </c>
      <c r="E66" s="11" t="s">
        <v>774</v>
      </c>
      <c r="F66" s="11" t="s">
        <v>775</v>
      </c>
      <c r="G66" s="11" t="s">
        <v>777</v>
      </c>
      <c r="H66" s="11" t="s">
        <v>779</v>
      </c>
      <c r="I66" s="11" t="s">
        <v>781</v>
      </c>
      <c r="J66" s="11" t="s">
        <v>1406</v>
      </c>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row>
    <row r="67" spans="1:53" ht="42" customHeight="1" x14ac:dyDescent="0.3">
      <c r="A67" s="11" t="s">
        <v>1764</v>
      </c>
      <c r="B67" s="11" t="s">
        <v>1405</v>
      </c>
      <c r="C67" s="11" t="str">
        <f t="shared" si="2"/>
        <v>066: complimentary</v>
      </c>
      <c r="D67" s="11" t="str">
        <f t="shared" si="3"/>
        <v>complimentary: Wie kann man das übersetzen?</v>
      </c>
      <c r="E67" s="11" t="s">
        <v>776</v>
      </c>
      <c r="F67" s="11" t="s">
        <v>777</v>
      </c>
      <c r="G67" s="11" t="s">
        <v>779</v>
      </c>
      <c r="H67" s="11" t="s">
        <v>781</v>
      </c>
      <c r="I67" s="11" t="s">
        <v>783</v>
      </c>
      <c r="J67" s="11" t="s">
        <v>1406</v>
      </c>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row>
    <row r="68" spans="1:53" ht="42" customHeight="1" x14ac:dyDescent="0.3">
      <c r="A68" s="11" t="s">
        <v>1765</v>
      </c>
      <c r="B68" s="11" t="s">
        <v>1405</v>
      </c>
      <c r="C68" s="11" t="str">
        <f t="shared" si="2"/>
        <v>067: component</v>
      </c>
      <c r="D68" s="11" t="str">
        <f t="shared" si="3"/>
        <v>component: Wie kann man das übersetzen?</v>
      </c>
      <c r="E68" s="11" t="s">
        <v>778</v>
      </c>
      <c r="F68" s="11" t="s">
        <v>779</v>
      </c>
      <c r="G68" s="11" t="s">
        <v>781</v>
      </c>
      <c r="H68" s="11" t="s">
        <v>783</v>
      </c>
      <c r="I68" s="11" t="s">
        <v>785</v>
      </c>
      <c r="J68" s="11" t="s">
        <v>1406</v>
      </c>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row>
    <row r="69" spans="1:53" ht="42" customHeight="1" x14ac:dyDescent="0.3">
      <c r="A69" s="11" t="s">
        <v>1766</v>
      </c>
      <c r="B69" s="11" t="s">
        <v>1405</v>
      </c>
      <c r="C69" s="11" t="str">
        <f t="shared" si="2"/>
        <v>068: confidence</v>
      </c>
      <c r="D69" s="11" t="str">
        <f t="shared" si="3"/>
        <v>confidence: Wie kann man das übersetzen?</v>
      </c>
      <c r="E69" s="11" t="s">
        <v>780</v>
      </c>
      <c r="F69" s="11" t="s">
        <v>781</v>
      </c>
      <c r="G69" s="11" t="s">
        <v>783</v>
      </c>
      <c r="H69" s="11" t="s">
        <v>785</v>
      </c>
      <c r="I69" s="11" t="s">
        <v>787</v>
      </c>
      <c r="J69" s="11" t="s">
        <v>1406</v>
      </c>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row>
    <row r="70" spans="1:53" ht="42" customHeight="1" x14ac:dyDescent="0.3">
      <c r="A70" s="11" t="s">
        <v>1767</v>
      </c>
      <c r="B70" s="11" t="s">
        <v>1405</v>
      </c>
      <c r="C70" s="11" t="str">
        <f t="shared" si="2"/>
        <v>069: confident</v>
      </c>
      <c r="D70" s="11" t="str">
        <f t="shared" si="3"/>
        <v>confident: Wie kann man das übersetzen?</v>
      </c>
      <c r="E70" s="11" t="s">
        <v>782</v>
      </c>
      <c r="F70" s="11" t="s">
        <v>783</v>
      </c>
      <c r="G70" s="11" t="s">
        <v>785</v>
      </c>
      <c r="H70" s="11" t="s">
        <v>787</v>
      </c>
      <c r="I70" s="11" t="s">
        <v>789</v>
      </c>
      <c r="J70" s="11" t="s">
        <v>1406</v>
      </c>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row>
    <row r="71" spans="1:53" ht="42" customHeight="1" x14ac:dyDescent="0.3">
      <c r="A71" s="11" t="s">
        <v>1768</v>
      </c>
      <c r="B71" s="11" t="s">
        <v>1405</v>
      </c>
      <c r="C71" s="11" t="str">
        <f t="shared" si="2"/>
        <v>070: confirm</v>
      </c>
      <c r="D71" s="11" t="str">
        <f t="shared" si="3"/>
        <v>confirm: Wie kann man das übersetzen?</v>
      </c>
      <c r="E71" s="11" t="s">
        <v>784</v>
      </c>
      <c r="F71" s="11" t="s">
        <v>785</v>
      </c>
      <c r="G71" s="11" t="s">
        <v>787</v>
      </c>
      <c r="H71" s="11" t="s">
        <v>789</v>
      </c>
      <c r="I71" s="11" t="s">
        <v>791</v>
      </c>
      <c r="J71" s="11" t="s">
        <v>1406</v>
      </c>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row>
    <row r="72" spans="1:53" ht="42" customHeight="1" x14ac:dyDescent="0.3">
      <c r="A72" s="11" t="s">
        <v>1769</v>
      </c>
      <c r="B72" s="11" t="s">
        <v>1405</v>
      </c>
      <c r="C72" s="11" t="str">
        <f t="shared" si="2"/>
        <v>071: confirmation</v>
      </c>
      <c r="D72" s="11" t="str">
        <f t="shared" si="3"/>
        <v>confirmation: Wie kann man das übersetzen?</v>
      </c>
      <c r="E72" s="11" t="s">
        <v>786</v>
      </c>
      <c r="F72" s="11" t="s">
        <v>787</v>
      </c>
      <c r="G72" s="11" t="s">
        <v>789</v>
      </c>
      <c r="H72" s="11" t="s">
        <v>791</v>
      </c>
      <c r="I72" s="11" t="s">
        <v>793</v>
      </c>
      <c r="J72" s="11" t="s">
        <v>1406</v>
      </c>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row>
    <row r="73" spans="1:53" ht="42" customHeight="1" x14ac:dyDescent="0.3">
      <c r="A73" s="11" t="s">
        <v>1770</v>
      </c>
      <c r="B73" s="11" t="s">
        <v>1405</v>
      </c>
      <c r="C73" s="11" t="str">
        <f t="shared" si="2"/>
        <v>072: consent</v>
      </c>
      <c r="D73" s="11" t="str">
        <f t="shared" si="3"/>
        <v>consent: Wie kann man das übersetzen?</v>
      </c>
      <c r="E73" s="11" t="s">
        <v>788</v>
      </c>
      <c r="F73" s="11" t="s">
        <v>789</v>
      </c>
      <c r="G73" s="11" t="s">
        <v>791</v>
      </c>
      <c r="H73" s="11" t="s">
        <v>793</v>
      </c>
      <c r="I73" s="11" t="s">
        <v>795</v>
      </c>
      <c r="J73" s="11" t="s">
        <v>1406</v>
      </c>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row>
    <row r="74" spans="1:53" ht="42" customHeight="1" x14ac:dyDescent="0.3">
      <c r="A74" s="11" t="s">
        <v>1771</v>
      </c>
      <c r="B74" s="11" t="s">
        <v>1405</v>
      </c>
      <c r="C74" s="11" t="str">
        <f t="shared" si="2"/>
        <v>073: consideration</v>
      </c>
      <c r="D74" s="11" t="str">
        <f t="shared" si="3"/>
        <v>consideration: Wie kann man das übersetzen?</v>
      </c>
      <c r="E74" s="11" t="s">
        <v>790</v>
      </c>
      <c r="F74" s="11" t="s">
        <v>791</v>
      </c>
      <c r="G74" s="11" t="s">
        <v>793</v>
      </c>
      <c r="H74" s="11" t="s">
        <v>795</v>
      </c>
      <c r="I74" s="11" t="s">
        <v>797</v>
      </c>
      <c r="J74" s="11" t="s">
        <v>1406</v>
      </c>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row>
    <row r="75" spans="1:53" ht="42" customHeight="1" x14ac:dyDescent="0.3">
      <c r="A75" s="11" t="s">
        <v>1772</v>
      </c>
      <c r="B75" s="11" t="s">
        <v>1405</v>
      </c>
      <c r="C75" s="11" t="str">
        <f t="shared" si="2"/>
        <v>074: constructive</v>
      </c>
      <c r="D75" s="11" t="str">
        <f t="shared" si="3"/>
        <v>constructive: Wie kann man das übersetzen?</v>
      </c>
      <c r="E75" s="11" t="s">
        <v>792</v>
      </c>
      <c r="F75" s="11" t="s">
        <v>793</v>
      </c>
      <c r="G75" s="11" t="s">
        <v>795</v>
      </c>
      <c r="H75" s="11" t="s">
        <v>797</v>
      </c>
      <c r="I75" s="11" t="s">
        <v>799</v>
      </c>
      <c r="J75" s="11" t="s">
        <v>1406</v>
      </c>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ht="42" customHeight="1" x14ac:dyDescent="0.3">
      <c r="A76" s="11" t="s">
        <v>1773</v>
      </c>
      <c r="B76" s="11" t="s">
        <v>1405</v>
      </c>
      <c r="C76" s="11" t="str">
        <f t="shared" si="2"/>
        <v>075: convenient</v>
      </c>
      <c r="D76" s="11" t="str">
        <f t="shared" si="3"/>
        <v>convenient: Wie kann man das übersetzen?</v>
      </c>
      <c r="E76" s="11" t="s">
        <v>794</v>
      </c>
      <c r="F76" s="11" t="s">
        <v>795</v>
      </c>
      <c r="G76" s="11" t="s">
        <v>797</v>
      </c>
      <c r="H76" s="11" t="s">
        <v>799</v>
      </c>
      <c r="I76" s="11" t="s">
        <v>801</v>
      </c>
      <c r="J76" s="11" t="s">
        <v>1406</v>
      </c>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row>
    <row r="77" spans="1:53" ht="42" customHeight="1" x14ac:dyDescent="0.3">
      <c r="A77" s="11" t="s">
        <v>1774</v>
      </c>
      <c r="B77" s="11" t="s">
        <v>1405</v>
      </c>
      <c r="C77" s="11" t="str">
        <f t="shared" si="2"/>
        <v>076: convention</v>
      </c>
      <c r="D77" s="11" t="str">
        <f t="shared" si="3"/>
        <v>convention: Wie kann man das übersetzen?</v>
      </c>
      <c r="E77" s="11" t="s">
        <v>796</v>
      </c>
      <c r="F77" s="11" t="s">
        <v>797</v>
      </c>
      <c r="G77" s="11" t="s">
        <v>799</v>
      </c>
      <c r="H77" s="11" t="s">
        <v>801</v>
      </c>
      <c r="I77" s="11" t="s">
        <v>803</v>
      </c>
      <c r="J77" s="11" t="s">
        <v>1406</v>
      </c>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row>
    <row r="78" spans="1:53" ht="42" customHeight="1" x14ac:dyDescent="0.3">
      <c r="A78" s="11" t="s">
        <v>1775</v>
      </c>
      <c r="B78" s="11" t="s">
        <v>1405</v>
      </c>
      <c r="C78" s="11" t="str">
        <f t="shared" si="2"/>
        <v>077: covering letter</v>
      </c>
      <c r="D78" s="11" t="str">
        <f t="shared" si="3"/>
        <v>covering letter: Wie kann man das übersetzen?</v>
      </c>
      <c r="E78" s="11" t="s">
        <v>798</v>
      </c>
      <c r="F78" s="11" t="s">
        <v>799</v>
      </c>
      <c r="G78" s="11" t="s">
        <v>801</v>
      </c>
      <c r="H78" s="11" t="s">
        <v>803</v>
      </c>
      <c r="I78" s="11" t="s">
        <v>805</v>
      </c>
      <c r="J78" s="11" t="s">
        <v>1406</v>
      </c>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row>
    <row r="79" spans="1:53" ht="42" customHeight="1" x14ac:dyDescent="0.3">
      <c r="A79" s="11" t="s">
        <v>1776</v>
      </c>
      <c r="B79" s="11" t="s">
        <v>1405</v>
      </c>
      <c r="C79" s="11" t="str">
        <f t="shared" si="2"/>
        <v>078: credit Card</v>
      </c>
      <c r="D79" s="11" t="str">
        <f t="shared" si="3"/>
        <v>credit Card: Wie kann man das übersetzen?</v>
      </c>
      <c r="E79" s="11" t="s">
        <v>800</v>
      </c>
      <c r="F79" s="11" t="s">
        <v>801</v>
      </c>
      <c r="G79" s="11" t="s">
        <v>803</v>
      </c>
      <c r="H79" s="11" t="s">
        <v>805</v>
      </c>
      <c r="I79" s="11" t="s">
        <v>807</v>
      </c>
      <c r="J79" s="11" t="s">
        <v>1406</v>
      </c>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row>
    <row r="80" spans="1:53" ht="42" customHeight="1" x14ac:dyDescent="0.3">
      <c r="A80" s="11" t="s">
        <v>1777</v>
      </c>
      <c r="B80" s="11" t="s">
        <v>1405</v>
      </c>
      <c r="C80" s="11" t="str">
        <f t="shared" si="2"/>
        <v>079: cross word puzzle</v>
      </c>
      <c r="D80" s="11" t="str">
        <f t="shared" si="3"/>
        <v>cross word puzzle: Wie kann man das übersetzen?</v>
      </c>
      <c r="E80" s="11" t="s">
        <v>802</v>
      </c>
      <c r="F80" s="11" t="s">
        <v>803</v>
      </c>
      <c r="G80" s="11" t="s">
        <v>805</v>
      </c>
      <c r="H80" s="11" t="s">
        <v>807</v>
      </c>
      <c r="I80" s="11" t="s">
        <v>809</v>
      </c>
      <c r="J80" s="11" t="s">
        <v>1406</v>
      </c>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row>
    <row r="81" spans="1:53" ht="42" customHeight="1" x14ac:dyDescent="0.3">
      <c r="A81" s="11" t="s">
        <v>1778</v>
      </c>
      <c r="B81" s="11" t="s">
        <v>1405</v>
      </c>
      <c r="C81" s="11" t="str">
        <f t="shared" si="2"/>
        <v>080: cupboard</v>
      </c>
      <c r="D81" s="11" t="str">
        <f t="shared" si="3"/>
        <v>cupboard: Wie kann man das übersetzen?</v>
      </c>
      <c r="E81" s="11" t="s">
        <v>804</v>
      </c>
      <c r="F81" s="11" t="s">
        <v>805</v>
      </c>
      <c r="G81" s="11" t="s">
        <v>807</v>
      </c>
      <c r="H81" s="11" t="s">
        <v>809</v>
      </c>
      <c r="I81" s="11" t="s">
        <v>811</v>
      </c>
      <c r="J81" s="11" t="s">
        <v>1406</v>
      </c>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row>
    <row r="82" spans="1:53" ht="42" customHeight="1" x14ac:dyDescent="0.3">
      <c r="A82" s="11" t="s">
        <v>1779</v>
      </c>
      <c r="B82" s="11" t="s">
        <v>1405</v>
      </c>
      <c r="C82" s="11" t="str">
        <f t="shared" si="2"/>
        <v>081: currency</v>
      </c>
      <c r="D82" s="11" t="str">
        <f t="shared" si="3"/>
        <v>currency: Wie kann man das übersetzen?</v>
      </c>
      <c r="E82" s="11" t="s">
        <v>806</v>
      </c>
      <c r="F82" s="11" t="s">
        <v>807</v>
      </c>
      <c r="G82" s="11" t="s">
        <v>809</v>
      </c>
      <c r="H82" s="11" t="s">
        <v>811</v>
      </c>
      <c r="I82" s="11" t="s">
        <v>813</v>
      </c>
      <c r="J82" s="11" t="s">
        <v>1406</v>
      </c>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row>
    <row r="83" spans="1:53" ht="42" customHeight="1" x14ac:dyDescent="0.3">
      <c r="A83" s="11" t="s">
        <v>1780</v>
      </c>
      <c r="B83" s="11" t="s">
        <v>1405</v>
      </c>
      <c r="C83" s="11" t="str">
        <f t="shared" si="2"/>
        <v>082: cushioning</v>
      </c>
      <c r="D83" s="11" t="str">
        <f t="shared" si="3"/>
        <v>cushioning: Wie kann man das übersetzen?</v>
      </c>
      <c r="E83" s="11" t="s">
        <v>808</v>
      </c>
      <c r="F83" s="11" t="s">
        <v>809</v>
      </c>
      <c r="G83" s="11" t="s">
        <v>811</v>
      </c>
      <c r="H83" s="11" t="s">
        <v>813</v>
      </c>
      <c r="I83" s="11" t="s">
        <v>815</v>
      </c>
      <c r="J83" s="11" t="s">
        <v>1406</v>
      </c>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row>
    <row r="84" spans="1:53" ht="42" customHeight="1" x14ac:dyDescent="0.3">
      <c r="A84" s="11" t="s">
        <v>1781</v>
      </c>
      <c r="B84" s="11" t="s">
        <v>1405</v>
      </c>
      <c r="C84" s="11" t="str">
        <f t="shared" si="2"/>
        <v>083: date</v>
      </c>
      <c r="D84" s="11" t="str">
        <f t="shared" si="3"/>
        <v>date: Wie kann man das übersetzen?</v>
      </c>
      <c r="E84" s="11" t="s">
        <v>810</v>
      </c>
      <c r="F84" s="11" t="s">
        <v>811</v>
      </c>
      <c r="G84" s="11" t="s">
        <v>813</v>
      </c>
      <c r="H84" s="11" t="s">
        <v>815</v>
      </c>
      <c r="I84" s="11" t="s">
        <v>817</v>
      </c>
      <c r="J84" s="11" t="s">
        <v>1406</v>
      </c>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row>
    <row r="85" spans="1:53" ht="42" customHeight="1" x14ac:dyDescent="0.3">
      <c r="A85" s="11" t="s">
        <v>1782</v>
      </c>
      <c r="B85" s="11" t="s">
        <v>1405</v>
      </c>
      <c r="C85" s="11" t="str">
        <f t="shared" si="2"/>
        <v>084: DDP-Delivered Duty Paid</v>
      </c>
      <c r="D85" s="11" t="str">
        <f t="shared" si="3"/>
        <v>DDP-Delivered Duty Paid: Wie kann man das übersetzen?</v>
      </c>
      <c r="E85" s="11" t="s">
        <v>812</v>
      </c>
      <c r="F85" s="11" t="s">
        <v>813</v>
      </c>
      <c r="G85" s="11" t="s">
        <v>815</v>
      </c>
      <c r="H85" s="11" t="s">
        <v>817</v>
      </c>
      <c r="I85" s="11" t="s">
        <v>819</v>
      </c>
      <c r="J85" s="11" t="s">
        <v>1406</v>
      </c>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row>
    <row r="86" spans="1:53" ht="42" customHeight="1" x14ac:dyDescent="0.3">
      <c r="A86" s="11" t="s">
        <v>1783</v>
      </c>
      <c r="B86" s="11" t="s">
        <v>1405</v>
      </c>
      <c r="C86" s="11" t="str">
        <f t="shared" si="2"/>
        <v>085: deal</v>
      </c>
      <c r="D86" s="11" t="str">
        <f t="shared" si="3"/>
        <v>deal: Wie kann man das übersetzen?</v>
      </c>
      <c r="E86" s="11" t="s">
        <v>814</v>
      </c>
      <c r="F86" s="11" t="s">
        <v>815</v>
      </c>
      <c r="G86" s="11" t="s">
        <v>817</v>
      </c>
      <c r="H86" s="11" t="s">
        <v>819</v>
      </c>
      <c r="I86" s="11" t="s">
        <v>821</v>
      </c>
      <c r="J86" s="11" t="s">
        <v>1406</v>
      </c>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row>
    <row r="87" spans="1:53" ht="42" customHeight="1" x14ac:dyDescent="0.3">
      <c r="A87" s="11" t="s">
        <v>1784</v>
      </c>
      <c r="B87" s="11" t="s">
        <v>1405</v>
      </c>
      <c r="C87" s="11" t="str">
        <f t="shared" si="2"/>
        <v>086: decide</v>
      </c>
      <c r="D87" s="11" t="str">
        <f t="shared" si="3"/>
        <v>decide: Wie kann man das übersetzen?</v>
      </c>
      <c r="E87" s="11" t="s">
        <v>816</v>
      </c>
      <c r="F87" s="11" t="s">
        <v>817</v>
      </c>
      <c r="G87" s="11" t="s">
        <v>819</v>
      </c>
      <c r="H87" s="11" t="s">
        <v>821</v>
      </c>
      <c r="I87" s="11" t="s">
        <v>823</v>
      </c>
      <c r="J87" s="11" t="s">
        <v>1406</v>
      </c>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row>
    <row r="88" spans="1:53" ht="42" customHeight="1" x14ac:dyDescent="0.3">
      <c r="A88" s="11" t="s">
        <v>1785</v>
      </c>
      <c r="B88" s="11" t="s">
        <v>1405</v>
      </c>
      <c r="C88" s="11" t="str">
        <f t="shared" si="2"/>
        <v>087: decision</v>
      </c>
      <c r="D88" s="11" t="str">
        <f t="shared" si="3"/>
        <v>decision: Wie kann man das übersetzen?</v>
      </c>
      <c r="E88" s="11" t="s">
        <v>818</v>
      </c>
      <c r="F88" s="11" t="s">
        <v>819</v>
      </c>
      <c r="G88" s="11" t="s">
        <v>821</v>
      </c>
      <c r="H88" s="11" t="s">
        <v>823</v>
      </c>
      <c r="I88" s="11" t="s">
        <v>825</v>
      </c>
      <c r="J88" s="11" t="s">
        <v>1406</v>
      </c>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row>
    <row r="89" spans="1:53" ht="42" customHeight="1" x14ac:dyDescent="0.3">
      <c r="A89" s="11" t="s">
        <v>1786</v>
      </c>
      <c r="B89" s="11" t="s">
        <v>1405</v>
      </c>
      <c r="C89" s="11" t="str">
        <f t="shared" si="2"/>
        <v>088: delivery</v>
      </c>
      <c r="D89" s="11" t="str">
        <f t="shared" si="3"/>
        <v>delivery: Wie kann man das übersetzen?</v>
      </c>
      <c r="E89" s="11" t="s">
        <v>820</v>
      </c>
      <c r="F89" s="11" t="s">
        <v>821</v>
      </c>
      <c r="G89" s="11" t="s">
        <v>823</v>
      </c>
      <c r="H89" s="11" t="s">
        <v>825</v>
      </c>
      <c r="I89" s="11" t="s">
        <v>827</v>
      </c>
      <c r="J89" s="11" t="s">
        <v>1406</v>
      </c>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row>
    <row r="90" spans="1:53" ht="42" customHeight="1" x14ac:dyDescent="0.3">
      <c r="A90" s="11" t="s">
        <v>1787</v>
      </c>
      <c r="B90" s="11" t="s">
        <v>1405</v>
      </c>
      <c r="C90" s="11" t="str">
        <f t="shared" si="2"/>
        <v>089: delivery arrangements</v>
      </c>
      <c r="D90" s="11" t="str">
        <f t="shared" si="3"/>
        <v>delivery arrangements: Wie kann man das übersetzen?</v>
      </c>
      <c r="E90" s="11" t="s">
        <v>822</v>
      </c>
      <c r="F90" s="11" t="s">
        <v>823</v>
      </c>
      <c r="G90" s="11" t="s">
        <v>825</v>
      </c>
      <c r="H90" s="11" t="s">
        <v>827</v>
      </c>
      <c r="I90" s="11" t="s">
        <v>829</v>
      </c>
      <c r="J90" s="11" t="s">
        <v>1406</v>
      </c>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row>
    <row r="91" spans="1:53" ht="42" customHeight="1" x14ac:dyDescent="0.3">
      <c r="A91" s="11" t="s">
        <v>1788</v>
      </c>
      <c r="B91" s="11" t="s">
        <v>1405</v>
      </c>
      <c r="C91" s="11" t="str">
        <f t="shared" si="2"/>
        <v>090: demand</v>
      </c>
      <c r="D91" s="11" t="str">
        <f t="shared" si="3"/>
        <v>demand: Wie kann man das übersetzen?</v>
      </c>
      <c r="E91" s="11" t="s">
        <v>824</v>
      </c>
      <c r="F91" s="11" t="s">
        <v>825</v>
      </c>
      <c r="G91" s="11" t="s">
        <v>827</v>
      </c>
      <c r="H91" s="11" t="s">
        <v>829</v>
      </c>
      <c r="I91" s="11" t="s">
        <v>831</v>
      </c>
      <c r="J91" s="11" t="s">
        <v>1406</v>
      </c>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row>
    <row r="92" spans="1:53" ht="42" customHeight="1" x14ac:dyDescent="0.3">
      <c r="A92" s="11" t="s">
        <v>1789</v>
      </c>
      <c r="B92" s="11" t="s">
        <v>1405</v>
      </c>
      <c r="C92" s="11" t="str">
        <f t="shared" si="2"/>
        <v>091: department store</v>
      </c>
      <c r="D92" s="11" t="str">
        <f t="shared" si="3"/>
        <v>department store: Wie kann man das übersetzen?</v>
      </c>
      <c r="E92" s="11" t="s">
        <v>826</v>
      </c>
      <c r="F92" s="11" t="s">
        <v>827</v>
      </c>
      <c r="G92" s="11" t="s">
        <v>829</v>
      </c>
      <c r="H92" s="11" t="s">
        <v>831</v>
      </c>
      <c r="I92" s="11" t="s">
        <v>833</v>
      </c>
      <c r="J92" s="11" t="s">
        <v>1406</v>
      </c>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row>
    <row r="93" spans="1:53" ht="42" customHeight="1" x14ac:dyDescent="0.3">
      <c r="A93" s="11" t="s">
        <v>1790</v>
      </c>
      <c r="B93" s="11" t="s">
        <v>1405</v>
      </c>
      <c r="C93" s="11" t="str">
        <f t="shared" si="2"/>
        <v>092: depends on</v>
      </c>
      <c r="D93" s="11" t="str">
        <f t="shared" si="3"/>
        <v>depends on: Wie kann man das übersetzen?</v>
      </c>
      <c r="E93" s="11" t="s">
        <v>828</v>
      </c>
      <c r="F93" s="11" t="s">
        <v>829</v>
      </c>
      <c r="G93" s="11" t="s">
        <v>831</v>
      </c>
      <c r="H93" s="11" t="s">
        <v>833</v>
      </c>
      <c r="I93" s="11" t="s">
        <v>835</v>
      </c>
      <c r="J93" s="11" t="s">
        <v>1406</v>
      </c>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row>
    <row r="94" spans="1:53" ht="42" customHeight="1" x14ac:dyDescent="0.3">
      <c r="A94" s="11" t="s">
        <v>1791</v>
      </c>
      <c r="B94" s="11" t="s">
        <v>1405</v>
      </c>
      <c r="C94" s="11" t="str">
        <f t="shared" si="2"/>
        <v>093: desirable</v>
      </c>
      <c r="D94" s="11" t="str">
        <f t="shared" si="3"/>
        <v>desirable: Wie kann man das übersetzen?</v>
      </c>
      <c r="E94" s="11" t="s">
        <v>830</v>
      </c>
      <c r="F94" s="11" t="s">
        <v>831</v>
      </c>
      <c r="G94" s="11" t="s">
        <v>833</v>
      </c>
      <c r="H94" s="11" t="s">
        <v>835</v>
      </c>
      <c r="I94" s="11" t="s">
        <v>837</v>
      </c>
      <c r="J94" s="11" t="s">
        <v>1406</v>
      </c>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row>
    <row r="95" spans="1:53" ht="42" customHeight="1" x14ac:dyDescent="0.3">
      <c r="A95" s="11" t="s">
        <v>1792</v>
      </c>
      <c r="B95" s="11" t="s">
        <v>1405</v>
      </c>
      <c r="C95" s="11" t="str">
        <f t="shared" si="2"/>
        <v>094: details</v>
      </c>
      <c r="D95" s="11" t="str">
        <f t="shared" si="3"/>
        <v>details: Wie kann man das übersetzen?</v>
      </c>
      <c r="E95" s="11" t="s">
        <v>832</v>
      </c>
      <c r="F95" s="11" t="s">
        <v>833</v>
      </c>
      <c r="G95" s="11" t="s">
        <v>835</v>
      </c>
      <c r="H95" s="11" t="s">
        <v>837</v>
      </c>
      <c r="I95" s="11" t="s">
        <v>839</v>
      </c>
      <c r="J95" s="11" t="s">
        <v>1406</v>
      </c>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row>
    <row r="96" spans="1:53" ht="42" customHeight="1" x14ac:dyDescent="0.3">
      <c r="A96" s="11" t="s">
        <v>1793</v>
      </c>
      <c r="B96" s="11" t="s">
        <v>1405</v>
      </c>
      <c r="C96" s="11" t="str">
        <f t="shared" si="2"/>
        <v>095: dial</v>
      </c>
      <c r="D96" s="11" t="str">
        <f t="shared" si="3"/>
        <v>dial: Wie kann man das übersetzen?</v>
      </c>
      <c r="E96" s="11" t="s">
        <v>834</v>
      </c>
      <c r="F96" s="11" t="s">
        <v>835</v>
      </c>
      <c r="G96" s="11" t="s">
        <v>837</v>
      </c>
      <c r="H96" s="11" t="s">
        <v>839</v>
      </c>
      <c r="I96" s="11" t="s">
        <v>841</v>
      </c>
      <c r="J96" s="11" t="s">
        <v>1406</v>
      </c>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ht="42" customHeight="1" x14ac:dyDescent="0.3">
      <c r="A97" s="11" t="s">
        <v>1794</v>
      </c>
      <c r="B97" s="11" t="s">
        <v>1405</v>
      </c>
      <c r="C97" s="11" t="str">
        <f t="shared" si="2"/>
        <v>096: diary</v>
      </c>
      <c r="D97" s="11" t="str">
        <f t="shared" si="3"/>
        <v>diary: Wie kann man das übersetzen?</v>
      </c>
      <c r="E97" s="11" t="s">
        <v>836</v>
      </c>
      <c r="F97" s="11" t="s">
        <v>837</v>
      </c>
      <c r="G97" s="11" t="s">
        <v>839</v>
      </c>
      <c r="H97" s="11" t="s">
        <v>841</v>
      </c>
      <c r="I97" s="11" t="s">
        <v>843</v>
      </c>
      <c r="J97" s="11" t="s">
        <v>1406</v>
      </c>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row>
    <row r="98" spans="1:53" ht="42" customHeight="1" x14ac:dyDescent="0.3">
      <c r="A98" s="11" t="s">
        <v>1795</v>
      </c>
      <c r="B98" s="11" t="s">
        <v>1405</v>
      </c>
      <c r="C98" s="11" t="str">
        <f t="shared" si="2"/>
        <v>097: dictate</v>
      </c>
      <c r="D98" s="11" t="str">
        <f t="shared" si="3"/>
        <v>dictate: Wie kann man das übersetzen?</v>
      </c>
      <c r="E98" s="11" t="s">
        <v>838</v>
      </c>
      <c r="F98" s="11" t="s">
        <v>839</v>
      </c>
      <c r="G98" s="11" t="s">
        <v>841</v>
      </c>
      <c r="H98" s="11" t="s">
        <v>843</v>
      </c>
      <c r="I98" s="11" t="s">
        <v>845</v>
      </c>
      <c r="J98" s="11" t="s">
        <v>1406</v>
      </c>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row>
    <row r="99" spans="1:53" ht="42" customHeight="1" x14ac:dyDescent="0.3">
      <c r="A99" s="11" t="s">
        <v>1796</v>
      </c>
      <c r="B99" s="11" t="s">
        <v>1405</v>
      </c>
      <c r="C99" s="11" t="str">
        <f t="shared" si="2"/>
        <v>098: dictation</v>
      </c>
      <c r="D99" s="11" t="str">
        <f t="shared" si="3"/>
        <v>dictation: Wie kann man das übersetzen?</v>
      </c>
      <c r="E99" s="11" t="s">
        <v>840</v>
      </c>
      <c r="F99" s="11" t="s">
        <v>841</v>
      </c>
      <c r="G99" s="11" t="s">
        <v>843</v>
      </c>
      <c r="H99" s="11" t="s">
        <v>845</v>
      </c>
      <c r="I99" s="11" t="s">
        <v>847</v>
      </c>
      <c r="J99" s="11" t="s">
        <v>1406</v>
      </c>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row>
    <row r="100" spans="1:53" ht="42" customHeight="1" x14ac:dyDescent="0.3">
      <c r="A100" s="11" t="s">
        <v>1797</v>
      </c>
      <c r="B100" s="11" t="s">
        <v>1405</v>
      </c>
      <c r="C100" s="11" t="str">
        <f t="shared" si="2"/>
        <v>099: dismantling</v>
      </c>
      <c r="D100" s="11" t="str">
        <f t="shared" si="3"/>
        <v>dismantling: Wie kann man das übersetzen?</v>
      </c>
      <c r="E100" s="11" t="s">
        <v>842</v>
      </c>
      <c r="F100" s="11" t="s">
        <v>843</v>
      </c>
      <c r="G100" s="11" t="s">
        <v>845</v>
      </c>
      <c r="H100" s="11" t="s">
        <v>847</v>
      </c>
      <c r="I100" s="11" t="s">
        <v>849</v>
      </c>
      <c r="J100" s="11" t="s">
        <v>1406</v>
      </c>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row>
    <row r="101" spans="1:53" ht="42" customHeight="1" x14ac:dyDescent="0.3">
      <c r="A101" s="11" t="s">
        <v>1676</v>
      </c>
      <c r="B101" s="11" t="s">
        <v>1405</v>
      </c>
      <c r="C101" s="11" t="str">
        <f t="shared" si="2"/>
        <v>100: dismissal</v>
      </c>
      <c r="D101" s="11" t="str">
        <f t="shared" si="3"/>
        <v>dismissal: Wie kann man das übersetzen?</v>
      </c>
      <c r="E101" s="11" t="s">
        <v>844</v>
      </c>
      <c r="F101" s="11" t="s">
        <v>845</v>
      </c>
      <c r="G101" s="11" t="s">
        <v>847</v>
      </c>
      <c r="H101" s="11" t="s">
        <v>849</v>
      </c>
      <c r="I101" s="11" t="s">
        <v>851</v>
      </c>
      <c r="J101" s="11" t="s">
        <v>1406</v>
      </c>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row>
    <row r="102" spans="1:53" ht="42" customHeight="1" x14ac:dyDescent="0.3">
      <c r="A102" s="11" t="s">
        <v>1677</v>
      </c>
      <c r="B102" s="11" t="s">
        <v>1405</v>
      </c>
      <c r="C102" s="11" t="str">
        <f t="shared" si="2"/>
        <v>101: distribution</v>
      </c>
      <c r="D102" s="11" t="str">
        <f t="shared" si="3"/>
        <v>distribution: Wie kann man das übersetzen?</v>
      </c>
      <c r="E102" s="11" t="s">
        <v>846</v>
      </c>
      <c r="F102" s="11" t="s">
        <v>847</v>
      </c>
      <c r="G102" s="11" t="s">
        <v>849</v>
      </c>
      <c r="H102" s="11" t="s">
        <v>851</v>
      </c>
      <c r="I102" s="11" t="s">
        <v>853</v>
      </c>
      <c r="J102" s="11" t="s">
        <v>1406</v>
      </c>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row>
    <row r="103" spans="1:53" ht="42" customHeight="1" x14ac:dyDescent="0.3">
      <c r="A103" s="11" t="s">
        <v>1678</v>
      </c>
      <c r="B103" s="11" t="s">
        <v>1405</v>
      </c>
      <c r="C103" s="11" t="str">
        <f t="shared" si="2"/>
        <v>102: drawer</v>
      </c>
      <c r="D103" s="11" t="str">
        <f t="shared" si="3"/>
        <v>drawer: Wie kann man das übersetzen?</v>
      </c>
      <c r="E103" s="11" t="s">
        <v>848</v>
      </c>
      <c r="F103" s="11" t="s">
        <v>849</v>
      </c>
      <c r="G103" s="11" t="s">
        <v>851</v>
      </c>
      <c r="H103" s="11" t="s">
        <v>853</v>
      </c>
      <c r="I103" s="11" t="s">
        <v>855</v>
      </c>
      <c r="J103" s="11" t="s">
        <v>1406</v>
      </c>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row>
    <row r="104" spans="1:53" ht="42" customHeight="1" x14ac:dyDescent="0.3">
      <c r="A104" s="11" t="s">
        <v>1679</v>
      </c>
      <c r="B104" s="11" t="s">
        <v>1405</v>
      </c>
      <c r="C104" s="11" t="str">
        <f t="shared" si="2"/>
        <v>103: drinks machine</v>
      </c>
      <c r="D104" s="11" t="str">
        <f t="shared" si="3"/>
        <v>drinks machine: Wie kann man das übersetzen?</v>
      </c>
      <c r="E104" s="11" t="s">
        <v>850</v>
      </c>
      <c r="F104" s="11" t="s">
        <v>851</v>
      </c>
      <c r="G104" s="11" t="s">
        <v>853</v>
      </c>
      <c r="H104" s="11" t="s">
        <v>855</v>
      </c>
      <c r="I104" s="11" t="s">
        <v>857</v>
      </c>
      <c r="J104" s="11" t="s">
        <v>1406</v>
      </c>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row>
    <row r="105" spans="1:53" ht="42" customHeight="1" x14ac:dyDescent="0.3">
      <c r="A105" s="11" t="s">
        <v>1680</v>
      </c>
      <c r="B105" s="11" t="s">
        <v>1405</v>
      </c>
      <c r="C105" s="11" t="str">
        <f t="shared" si="2"/>
        <v>104: due to</v>
      </c>
      <c r="D105" s="11" t="str">
        <f t="shared" si="3"/>
        <v>due to: Wie kann man das übersetzen?</v>
      </c>
      <c r="E105" s="11" t="s">
        <v>852</v>
      </c>
      <c r="F105" s="11" t="s">
        <v>853</v>
      </c>
      <c r="G105" s="11" t="s">
        <v>855</v>
      </c>
      <c r="H105" s="11" t="s">
        <v>857</v>
      </c>
      <c r="I105" s="11" t="s">
        <v>859</v>
      </c>
      <c r="J105" s="11" t="s">
        <v>1406</v>
      </c>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row>
    <row r="106" spans="1:53" ht="42" customHeight="1" x14ac:dyDescent="0.3">
      <c r="A106" s="11" t="s">
        <v>1681</v>
      </c>
      <c r="B106" s="11" t="s">
        <v>1405</v>
      </c>
      <c r="C106" s="11" t="str">
        <f t="shared" si="2"/>
        <v>105: durable</v>
      </c>
      <c r="D106" s="11" t="str">
        <f t="shared" si="3"/>
        <v>durable: Wie kann man das übersetzen?</v>
      </c>
      <c r="E106" s="11" t="s">
        <v>854</v>
      </c>
      <c r="F106" s="11" t="s">
        <v>855</v>
      </c>
      <c r="G106" s="11" t="s">
        <v>857</v>
      </c>
      <c r="H106" s="11" t="s">
        <v>859</v>
      </c>
      <c r="I106" s="11" t="s">
        <v>861</v>
      </c>
      <c r="J106" s="11" t="s">
        <v>1406</v>
      </c>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row>
    <row r="107" spans="1:53" ht="42" customHeight="1" x14ac:dyDescent="0.3">
      <c r="A107" s="11" t="s">
        <v>1682</v>
      </c>
      <c r="B107" s="11" t="s">
        <v>1405</v>
      </c>
      <c r="C107" s="11" t="str">
        <f t="shared" si="2"/>
        <v>106: e.g.- (for example) for instance</v>
      </c>
      <c r="D107" s="11" t="str">
        <f t="shared" si="3"/>
        <v>e.g.- (for example) for instance: Wie kann man das übersetzen?</v>
      </c>
      <c r="E107" s="11" t="s">
        <v>856</v>
      </c>
      <c r="F107" s="11" t="s">
        <v>857</v>
      </c>
      <c r="G107" s="11" t="s">
        <v>859</v>
      </c>
      <c r="H107" s="11" t="s">
        <v>861</v>
      </c>
      <c r="I107" s="11" t="s">
        <v>863</v>
      </c>
      <c r="J107" s="11" t="s">
        <v>1406</v>
      </c>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row>
    <row r="108" spans="1:53" ht="42" customHeight="1" x14ac:dyDescent="0.3">
      <c r="A108" s="11" t="s">
        <v>1683</v>
      </c>
      <c r="B108" s="11" t="s">
        <v>1405</v>
      </c>
      <c r="C108" s="11" t="str">
        <f t="shared" si="2"/>
        <v>107: early retirement</v>
      </c>
      <c r="D108" s="11" t="str">
        <f t="shared" si="3"/>
        <v>early retirement: Wie kann man das übersetzen?</v>
      </c>
      <c r="E108" s="11" t="s">
        <v>858</v>
      </c>
      <c r="F108" s="11" t="s">
        <v>859</v>
      </c>
      <c r="G108" s="11" t="s">
        <v>861</v>
      </c>
      <c r="H108" s="11" t="s">
        <v>863</v>
      </c>
      <c r="I108" s="11" t="s">
        <v>865</v>
      </c>
      <c r="J108" s="11" t="s">
        <v>1406</v>
      </c>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row>
    <row r="109" spans="1:53" ht="42" customHeight="1" x14ac:dyDescent="0.3">
      <c r="A109" s="11" t="s">
        <v>1684</v>
      </c>
      <c r="B109" s="11" t="s">
        <v>1405</v>
      </c>
      <c r="C109" s="11" t="str">
        <f t="shared" si="2"/>
        <v>108: economy drive</v>
      </c>
      <c r="D109" s="11" t="str">
        <f t="shared" si="3"/>
        <v>economy drive: Wie kann man das übersetzen?</v>
      </c>
      <c r="E109" s="11" t="s">
        <v>860</v>
      </c>
      <c r="F109" s="11" t="s">
        <v>861</v>
      </c>
      <c r="G109" s="11" t="s">
        <v>863</v>
      </c>
      <c r="H109" s="11" t="s">
        <v>865</v>
      </c>
      <c r="I109" s="11" t="s">
        <v>867</v>
      </c>
      <c r="J109" s="11" t="s">
        <v>1406</v>
      </c>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row>
    <row r="110" spans="1:53" ht="42" customHeight="1" x14ac:dyDescent="0.3">
      <c r="A110" s="11" t="s">
        <v>1685</v>
      </c>
      <c r="B110" s="11" t="s">
        <v>1405</v>
      </c>
      <c r="C110" s="11" t="str">
        <f t="shared" si="2"/>
        <v>109: edition</v>
      </c>
      <c r="D110" s="11" t="str">
        <f t="shared" si="3"/>
        <v>edition: Wie kann man das übersetzen?</v>
      </c>
      <c r="E110" s="11" t="s">
        <v>862</v>
      </c>
      <c r="F110" s="11" t="s">
        <v>863</v>
      </c>
      <c r="G110" s="11" t="s">
        <v>865</v>
      </c>
      <c r="H110" s="11" t="s">
        <v>867</v>
      </c>
      <c r="I110" s="11" t="s">
        <v>869</v>
      </c>
      <c r="J110" s="11" t="s">
        <v>1406</v>
      </c>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row>
    <row r="111" spans="1:53" ht="42" customHeight="1" x14ac:dyDescent="0.3">
      <c r="A111" s="11" t="s">
        <v>1686</v>
      </c>
      <c r="B111" s="11" t="s">
        <v>1405</v>
      </c>
      <c r="C111" s="11" t="str">
        <f t="shared" si="2"/>
        <v>110: employee</v>
      </c>
      <c r="D111" s="11" t="str">
        <f t="shared" si="3"/>
        <v>employee: Wie kann man das übersetzen?</v>
      </c>
      <c r="E111" s="11" t="s">
        <v>864</v>
      </c>
      <c r="F111" s="11" t="s">
        <v>865</v>
      </c>
      <c r="G111" s="11" t="s">
        <v>867</v>
      </c>
      <c r="H111" s="11" t="s">
        <v>869</v>
      </c>
      <c r="I111" s="11" t="s">
        <v>871</v>
      </c>
      <c r="J111" s="11" t="s">
        <v>1406</v>
      </c>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row>
    <row r="112" spans="1:53" ht="42" customHeight="1" x14ac:dyDescent="0.3">
      <c r="A112" s="11" t="s">
        <v>1687</v>
      </c>
      <c r="B112" s="11" t="s">
        <v>1405</v>
      </c>
      <c r="C112" s="11" t="str">
        <f t="shared" si="2"/>
        <v>111: employer</v>
      </c>
      <c r="D112" s="11" t="str">
        <f t="shared" si="3"/>
        <v>employer: Wie kann man das übersetzen?</v>
      </c>
      <c r="E112" s="11" t="s">
        <v>866</v>
      </c>
      <c r="F112" s="11" t="s">
        <v>867</v>
      </c>
      <c r="G112" s="11" t="s">
        <v>869</v>
      </c>
      <c r="H112" s="11" t="s">
        <v>871</v>
      </c>
      <c r="I112" s="11" t="s">
        <v>873</v>
      </c>
      <c r="J112" s="11" t="s">
        <v>1406</v>
      </c>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42" customHeight="1" x14ac:dyDescent="0.3">
      <c r="A113" s="11" t="s">
        <v>1688</v>
      </c>
      <c r="B113" s="11" t="s">
        <v>1405</v>
      </c>
      <c r="C113" s="11" t="str">
        <f t="shared" si="2"/>
        <v>112: employment</v>
      </c>
      <c r="D113" s="11" t="str">
        <f t="shared" si="3"/>
        <v>employment: Wie kann man das übersetzen?</v>
      </c>
      <c r="E113" s="11" t="s">
        <v>868</v>
      </c>
      <c r="F113" s="11" t="s">
        <v>869</v>
      </c>
      <c r="G113" s="11" t="s">
        <v>871</v>
      </c>
      <c r="H113" s="11" t="s">
        <v>873</v>
      </c>
      <c r="I113" s="11" t="s">
        <v>875</v>
      </c>
      <c r="J113" s="11" t="s">
        <v>1406</v>
      </c>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row>
    <row r="114" spans="1:53" ht="42" customHeight="1" x14ac:dyDescent="0.3">
      <c r="A114" s="11" t="s">
        <v>1689</v>
      </c>
      <c r="B114" s="11" t="s">
        <v>1405</v>
      </c>
      <c r="C114" s="11" t="str">
        <f t="shared" si="2"/>
        <v>113: enclose</v>
      </c>
      <c r="D114" s="11" t="str">
        <f t="shared" si="3"/>
        <v>enclose: Wie kann man das übersetzen?</v>
      </c>
      <c r="E114" s="11" t="s">
        <v>870</v>
      </c>
      <c r="F114" s="11" t="s">
        <v>871</v>
      </c>
      <c r="G114" s="11" t="s">
        <v>873</v>
      </c>
      <c r="H114" s="11" t="s">
        <v>875</v>
      </c>
      <c r="I114" s="11" t="s">
        <v>877</v>
      </c>
      <c r="J114" s="11" t="s">
        <v>1406</v>
      </c>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row>
    <row r="115" spans="1:53" ht="42" customHeight="1" x14ac:dyDescent="0.3">
      <c r="A115" s="11" t="s">
        <v>1690</v>
      </c>
      <c r="B115" s="11" t="s">
        <v>1405</v>
      </c>
      <c r="C115" s="11" t="str">
        <f t="shared" si="2"/>
        <v>114: enclosure</v>
      </c>
      <c r="D115" s="11" t="str">
        <f t="shared" si="3"/>
        <v>enclosure: Wie kann man das übersetzen?</v>
      </c>
      <c r="E115" s="11" t="s">
        <v>872</v>
      </c>
      <c r="F115" s="11" t="s">
        <v>873</v>
      </c>
      <c r="G115" s="11" t="s">
        <v>875</v>
      </c>
      <c r="H115" s="11" t="s">
        <v>877</v>
      </c>
      <c r="I115" s="11" t="s">
        <v>879</v>
      </c>
      <c r="J115" s="11" t="s">
        <v>1406</v>
      </c>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row>
    <row r="116" spans="1:53" ht="42" customHeight="1" x14ac:dyDescent="0.3">
      <c r="A116" s="11" t="s">
        <v>1691</v>
      </c>
      <c r="B116" s="11" t="s">
        <v>1405</v>
      </c>
      <c r="C116" s="11" t="str">
        <f t="shared" si="2"/>
        <v>115: engagement</v>
      </c>
      <c r="D116" s="11" t="str">
        <f t="shared" si="3"/>
        <v>engagement: Wie kann man das übersetzen?</v>
      </c>
      <c r="E116" s="11" t="s">
        <v>874</v>
      </c>
      <c r="F116" s="11" t="s">
        <v>875</v>
      </c>
      <c r="G116" s="11" t="s">
        <v>877</v>
      </c>
      <c r="H116" s="11" t="s">
        <v>879</v>
      </c>
      <c r="I116" s="11" t="s">
        <v>881</v>
      </c>
      <c r="J116" s="11" t="s">
        <v>1406</v>
      </c>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row>
    <row r="117" spans="1:53" ht="42" customHeight="1" x14ac:dyDescent="0.3">
      <c r="A117" s="11" t="s">
        <v>1692</v>
      </c>
      <c r="B117" s="11" t="s">
        <v>1405</v>
      </c>
      <c r="C117" s="11" t="str">
        <f t="shared" si="2"/>
        <v>116: enquire</v>
      </c>
      <c r="D117" s="11" t="str">
        <f t="shared" si="3"/>
        <v>enquire: Wie kann man das übersetzen?</v>
      </c>
      <c r="E117" s="11" t="s">
        <v>876</v>
      </c>
      <c r="F117" s="11" t="s">
        <v>877</v>
      </c>
      <c r="G117" s="11" t="s">
        <v>879</v>
      </c>
      <c r="H117" s="11" t="s">
        <v>881</v>
      </c>
      <c r="I117" s="11" t="s">
        <v>883</v>
      </c>
      <c r="J117" s="11" t="s">
        <v>1406</v>
      </c>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row>
    <row r="118" spans="1:53" ht="42" customHeight="1" x14ac:dyDescent="0.3">
      <c r="A118" s="11" t="s">
        <v>1693</v>
      </c>
      <c r="B118" s="11" t="s">
        <v>1405</v>
      </c>
      <c r="C118" s="11" t="str">
        <f t="shared" si="2"/>
        <v>117: enquiries, inquiries</v>
      </c>
      <c r="D118" s="11" t="str">
        <f t="shared" si="3"/>
        <v>enquiries, inquiries: Wie kann man das übersetzen?</v>
      </c>
      <c r="E118" s="11" t="s">
        <v>878</v>
      </c>
      <c r="F118" s="11" t="s">
        <v>879</v>
      </c>
      <c r="G118" s="11" t="s">
        <v>881</v>
      </c>
      <c r="H118" s="11" t="s">
        <v>883</v>
      </c>
      <c r="I118" s="11" t="s">
        <v>885</v>
      </c>
      <c r="J118" s="11" t="s">
        <v>1406</v>
      </c>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1:53" ht="42" customHeight="1" x14ac:dyDescent="0.3">
      <c r="A119" s="11" t="s">
        <v>1694</v>
      </c>
      <c r="B119" s="11" t="s">
        <v>1405</v>
      </c>
      <c r="C119" s="11" t="str">
        <f t="shared" si="2"/>
        <v>118: enquiry</v>
      </c>
      <c r="D119" s="11" t="str">
        <f t="shared" si="3"/>
        <v>enquiry: Wie kann man das übersetzen?</v>
      </c>
      <c r="E119" s="11" t="s">
        <v>880</v>
      </c>
      <c r="F119" s="11" t="s">
        <v>881</v>
      </c>
      <c r="G119" s="11" t="s">
        <v>883</v>
      </c>
      <c r="H119" s="11" t="s">
        <v>885</v>
      </c>
      <c r="I119" s="11" t="s">
        <v>887</v>
      </c>
      <c r="J119" s="11" t="s">
        <v>1406</v>
      </c>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row>
    <row r="120" spans="1:53" ht="42" customHeight="1" x14ac:dyDescent="0.3">
      <c r="A120" s="11" t="s">
        <v>1695</v>
      </c>
      <c r="B120" s="11" t="s">
        <v>1405</v>
      </c>
      <c r="C120" s="11" t="str">
        <f t="shared" si="2"/>
        <v>119: enterprise</v>
      </c>
      <c r="D120" s="11" t="str">
        <f t="shared" si="3"/>
        <v>enterprise: Wie kann man das übersetzen?</v>
      </c>
      <c r="E120" s="11" t="s">
        <v>882</v>
      </c>
      <c r="F120" s="11" t="s">
        <v>883</v>
      </c>
      <c r="G120" s="11" t="s">
        <v>885</v>
      </c>
      <c r="H120" s="11" t="s">
        <v>887</v>
      </c>
      <c r="I120" s="11" t="s">
        <v>889</v>
      </c>
      <c r="J120" s="11" t="s">
        <v>1406</v>
      </c>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row>
    <row r="121" spans="1:53" ht="42" customHeight="1" x14ac:dyDescent="0.3">
      <c r="A121" s="11" t="s">
        <v>1696</v>
      </c>
      <c r="B121" s="11" t="s">
        <v>1405</v>
      </c>
      <c r="C121" s="11" t="str">
        <f t="shared" si="2"/>
        <v>120: envelope</v>
      </c>
      <c r="D121" s="11" t="str">
        <f t="shared" si="3"/>
        <v>envelope: Wie kann man das übersetzen?</v>
      </c>
      <c r="E121" s="11" t="s">
        <v>884</v>
      </c>
      <c r="F121" s="11" t="s">
        <v>885</v>
      </c>
      <c r="G121" s="11" t="s">
        <v>887</v>
      </c>
      <c r="H121" s="11" t="s">
        <v>889</v>
      </c>
      <c r="I121" s="11" t="s">
        <v>891</v>
      </c>
      <c r="J121" s="11" t="s">
        <v>1406</v>
      </c>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row>
    <row r="122" spans="1:53" ht="42" customHeight="1" x14ac:dyDescent="0.3">
      <c r="A122" s="11" t="s">
        <v>1697</v>
      </c>
      <c r="B122" s="11" t="s">
        <v>1405</v>
      </c>
      <c r="C122" s="11" t="str">
        <f t="shared" si="2"/>
        <v>121: equivalent</v>
      </c>
      <c r="D122" s="11" t="str">
        <f t="shared" si="3"/>
        <v>equivalent: Wie kann man das übersetzen?</v>
      </c>
      <c r="E122" s="11" t="s">
        <v>886</v>
      </c>
      <c r="F122" s="11" t="s">
        <v>887</v>
      </c>
      <c r="G122" s="11" t="s">
        <v>889</v>
      </c>
      <c r="H122" s="11" t="s">
        <v>891</v>
      </c>
      <c r="I122" s="11" t="s">
        <v>893</v>
      </c>
      <c r="J122" s="11" t="s">
        <v>1406</v>
      </c>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row>
    <row r="123" spans="1:53" ht="42" customHeight="1" x14ac:dyDescent="0.3">
      <c r="A123" s="11" t="s">
        <v>1815</v>
      </c>
      <c r="B123" s="11" t="s">
        <v>1405</v>
      </c>
      <c r="C123" s="11" t="str">
        <f t="shared" si="2"/>
        <v>122: eraser</v>
      </c>
      <c r="D123" s="11" t="str">
        <f t="shared" si="3"/>
        <v>eraser: Wie kann man das übersetzen?</v>
      </c>
      <c r="E123" s="11" t="s">
        <v>888</v>
      </c>
      <c r="F123" s="11" t="s">
        <v>889</v>
      </c>
      <c r="G123" s="11" t="s">
        <v>891</v>
      </c>
      <c r="H123" s="11" t="s">
        <v>893</v>
      </c>
      <c r="I123" s="11" t="s">
        <v>895</v>
      </c>
      <c r="J123" s="11" t="s">
        <v>1406</v>
      </c>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row>
    <row r="124" spans="1:53" ht="42" customHeight="1" x14ac:dyDescent="0.3">
      <c r="A124" s="11" t="s">
        <v>1816</v>
      </c>
      <c r="B124" s="11" t="s">
        <v>1405</v>
      </c>
      <c r="C124" s="11" t="str">
        <f t="shared" si="2"/>
        <v>123: etc. (and so on)</v>
      </c>
      <c r="D124" s="11" t="str">
        <f t="shared" si="3"/>
        <v>etc. (and so on): Wie kann man das übersetzen?</v>
      </c>
      <c r="E124" s="11" t="s">
        <v>890</v>
      </c>
      <c r="F124" s="11" t="s">
        <v>891</v>
      </c>
      <c r="G124" s="11" t="s">
        <v>893</v>
      </c>
      <c r="H124" s="11" t="s">
        <v>895</v>
      </c>
      <c r="I124" s="11" t="s">
        <v>897</v>
      </c>
      <c r="J124" s="11" t="s">
        <v>1406</v>
      </c>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row>
    <row r="125" spans="1:53" ht="42" customHeight="1" x14ac:dyDescent="0.3">
      <c r="A125" s="11" t="s">
        <v>1817</v>
      </c>
      <c r="B125" s="11" t="s">
        <v>1405</v>
      </c>
      <c r="C125" s="11" t="str">
        <f t="shared" si="2"/>
        <v>124: even trough</v>
      </c>
      <c r="D125" s="11" t="str">
        <f t="shared" si="3"/>
        <v>even trough: Wie kann man das übersetzen?</v>
      </c>
      <c r="E125" s="11" t="s">
        <v>892</v>
      </c>
      <c r="F125" s="11" t="s">
        <v>893</v>
      </c>
      <c r="G125" s="11" t="s">
        <v>895</v>
      </c>
      <c r="H125" s="11" t="s">
        <v>897</v>
      </c>
      <c r="I125" s="11" t="s">
        <v>899</v>
      </c>
      <c r="J125" s="11" t="s">
        <v>1406</v>
      </c>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row>
    <row r="126" spans="1:53" ht="42" customHeight="1" x14ac:dyDescent="0.3">
      <c r="A126" s="11" t="s">
        <v>1818</v>
      </c>
      <c r="B126" s="11" t="s">
        <v>1405</v>
      </c>
      <c r="C126" s="11" t="str">
        <f t="shared" si="2"/>
        <v>125: ex stock</v>
      </c>
      <c r="D126" s="11" t="str">
        <f t="shared" si="3"/>
        <v>ex stock: Wie kann man das übersetzen?</v>
      </c>
      <c r="E126" s="11" t="s">
        <v>894</v>
      </c>
      <c r="F126" s="11" t="s">
        <v>895</v>
      </c>
      <c r="G126" s="11" t="s">
        <v>897</v>
      </c>
      <c r="H126" s="11" t="s">
        <v>899</v>
      </c>
      <c r="I126" s="11" t="s">
        <v>901</v>
      </c>
      <c r="J126" s="11" t="s">
        <v>1406</v>
      </c>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row>
    <row r="127" spans="1:53" ht="42" customHeight="1" x14ac:dyDescent="0.3">
      <c r="A127" s="11" t="s">
        <v>1819</v>
      </c>
      <c r="B127" s="11" t="s">
        <v>1405</v>
      </c>
      <c r="C127" s="11" t="str">
        <f t="shared" si="2"/>
        <v>126: excessive</v>
      </c>
      <c r="D127" s="11" t="str">
        <f t="shared" si="3"/>
        <v>excessive: Wie kann man das übersetzen?</v>
      </c>
      <c r="E127" s="11" t="s">
        <v>896</v>
      </c>
      <c r="F127" s="11" t="s">
        <v>897</v>
      </c>
      <c r="G127" s="11" t="s">
        <v>899</v>
      </c>
      <c r="H127" s="11" t="s">
        <v>901</v>
      </c>
      <c r="I127" s="11" t="s">
        <v>903</v>
      </c>
      <c r="J127" s="11" t="s">
        <v>1406</v>
      </c>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row>
    <row r="128" spans="1:53" ht="42" customHeight="1" x14ac:dyDescent="0.3">
      <c r="A128" s="11" t="s">
        <v>1820</v>
      </c>
      <c r="B128" s="11" t="s">
        <v>1405</v>
      </c>
      <c r="C128" s="11" t="str">
        <f t="shared" si="2"/>
        <v>127: exchange rate</v>
      </c>
      <c r="D128" s="11" t="str">
        <f t="shared" si="3"/>
        <v>exchange rate: Wie kann man das übersetzen?</v>
      </c>
      <c r="E128" s="11" t="s">
        <v>898</v>
      </c>
      <c r="F128" s="11" t="s">
        <v>899</v>
      </c>
      <c r="G128" s="11" t="s">
        <v>901</v>
      </c>
      <c r="H128" s="11" t="s">
        <v>903</v>
      </c>
      <c r="I128" s="11" t="s">
        <v>905</v>
      </c>
      <c r="J128" s="11" t="s">
        <v>1406</v>
      </c>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row>
    <row r="129" spans="1:53" ht="42" customHeight="1" x14ac:dyDescent="0.3">
      <c r="A129" s="11" t="s">
        <v>1821</v>
      </c>
      <c r="B129" s="11" t="s">
        <v>1405</v>
      </c>
      <c r="C129" s="11" t="str">
        <f t="shared" ref="C129:C192" si="4">A129&amp;": "&amp;E129</f>
        <v>128: exhibit</v>
      </c>
      <c r="D129" s="11" t="str">
        <f t="shared" ref="D129:D192" si="5">E129&amp;": Wie kann man das übersetzen?"</f>
        <v>exhibit: Wie kann man das übersetzen?</v>
      </c>
      <c r="E129" s="11" t="s">
        <v>900</v>
      </c>
      <c r="F129" s="11" t="s">
        <v>901</v>
      </c>
      <c r="G129" s="11" t="s">
        <v>903</v>
      </c>
      <c r="H129" s="11" t="s">
        <v>905</v>
      </c>
      <c r="I129" s="11" t="s">
        <v>907</v>
      </c>
      <c r="J129" s="11" t="s">
        <v>1406</v>
      </c>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row>
    <row r="130" spans="1:53" ht="42" customHeight="1" x14ac:dyDescent="0.3">
      <c r="A130" s="11" t="s">
        <v>1822</v>
      </c>
      <c r="B130" s="11" t="s">
        <v>1405</v>
      </c>
      <c r="C130" s="11" t="str">
        <f t="shared" si="4"/>
        <v>129: exhibition</v>
      </c>
      <c r="D130" s="11" t="str">
        <f t="shared" si="5"/>
        <v>exhibition: Wie kann man das übersetzen?</v>
      </c>
      <c r="E130" s="11" t="s">
        <v>902</v>
      </c>
      <c r="F130" s="11" t="s">
        <v>903</v>
      </c>
      <c r="G130" s="11" t="s">
        <v>905</v>
      </c>
      <c r="H130" s="11" t="s">
        <v>907</v>
      </c>
      <c r="I130" s="11" t="s">
        <v>909</v>
      </c>
      <c r="J130" s="11" t="s">
        <v>1406</v>
      </c>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row>
    <row r="131" spans="1:53" ht="42" customHeight="1" x14ac:dyDescent="0.3">
      <c r="A131" s="11" t="s">
        <v>1823</v>
      </c>
      <c r="B131" s="11" t="s">
        <v>1405</v>
      </c>
      <c r="C131" s="11" t="str">
        <f t="shared" si="4"/>
        <v>130: exiting</v>
      </c>
      <c r="D131" s="11" t="str">
        <f t="shared" si="5"/>
        <v>exiting: Wie kann man das übersetzen?</v>
      </c>
      <c r="E131" s="11" t="s">
        <v>904</v>
      </c>
      <c r="F131" s="11" t="s">
        <v>905</v>
      </c>
      <c r="G131" s="11" t="s">
        <v>907</v>
      </c>
      <c r="H131" s="11" t="s">
        <v>909</v>
      </c>
      <c r="I131" s="11" t="s">
        <v>911</v>
      </c>
      <c r="J131" s="11" t="s">
        <v>1406</v>
      </c>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row>
    <row r="132" spans="1:53" ht="42" customHeight="1" x14ac:dyDescent="0.3">
      <c r="A132" s="11" t="s">
        <v>1824</v>
      </c>
      <c r="B132" s="11" t="s">
        <v>1405</v>
      </c>
      <c r="C132" s="11" t="str">
        <f t="shared" si="4"/>
        <v>131: expresses</v>
      </c>
      <c r="D132" s="11" t="str">
        <f t="shared" si="5"/>
        <v>expresses: Wie kann man das übersetzen?</v>
      </c>
      <c r="E132" s="11" t="s">
        <v>906</v>
      </c>
      <c r="F132" s="11" t="s">
        <v>907</v>
      </c>
      <c r="G132" s="11" t="s">
        <v>909</v>
      </c>
      <c r="H132" s="11" t="s">
        <v>911</v>
      </c>
      <c r="I132" s="11" t="s">
        <v>913</v>
      </c>
      <c r="J132" s="11" t="s">
        <v>1406</v>
      </c>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row>
    <row r="133" spans="1:53" ht="42" customHeight="1" x14ac:dyDescent="0.3">
      <c r="A133" s="11" t="s">
        <v>1825</v>
      </c>
      <c r="B133" s="11" t="s">
        <v>1405</v>
      </c>
      <c r="C133" s="11" t="str">
        <f t="shared" si="4"/>
        <v>132: extension</v>
      </c>
      <c r="D133" s="11" t="str">
        <f t="shared" si="5"/>
        <v>extension: Wie kann man das übersetzen?</v>
      </c>
      <c r="E133" s="11" t="s">
        <v>908</v>
      </c>
      <c r="F133" s="11" t="s">
        <v>909</v>
      </c>
      <c r="G133" s="11" t="s">
        <v>911</v>
      </c>
      <c r="H133" s="11" t="s">
        <v>913</v>
      </c>
      <c r="I133" s="11" t="s">
        <v>915</v>
      </c>
      <c r="J133" s="11" t="s">
        <v>1406</v>
      </c>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row>
    <row r="134" spans="1:53" ht="42" customHeight="1" x14ac:dyDescent="0.3">
      <c r="A134" s="11" t="s">
        <v>1826</v>
      </c>
      <c r="B134" s="11" t="s">
        <v>1405</v>
      </c>
      <c r="C134" s="11" t="str">
        <f t="shared" si="4"/>
        <v>133: facility</v>
      </c>
      <c r="D134" s="11" t="str">
        <f t="shared" si="5"/>
        <v>facility: Wie kann man das übersetzen?</v>
      </c>
      <c r="E134" s="11" t="s">
        <v>910</v>
      </c>
      <c r="F134" s="11" t="s">
        <v>911</v>
      </c>
      <c r="G134" s="11" t="s">
        <v>913</v>
      </c>
      <c r="H134" s="11" t="s">
        <v>915</v>
      </c>
      <c r="I134" s="11" t="s">
        <v>917</v>
      </c>
      <c r="J134" s="11" t="s">
        <v>1406</v>
      </c>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row>
    <row r="135" spans="1:53" ht="42" customHeight="1" x14ac:dyDescent="0.3">
      <c r="A135" s="11" t="s">
        <v>1827</v>
      </c>
      <c r="B135" s="11" t="s">
        <v>1405</v>
      </c>
      <c r="C135" s="11" t="str">
        <f t="shared" si="4"/>
        <v>134: fair</v>
      </c>
      <c r="D135" s="11" t="str">
        <f t="shared" si="5"/>
        <v>fair: Wie kann man das übersetzen?</v>
      </c>
      <c r="E135" s="11" t="s">
        <v>912</v>
      </c>
      <c r="F135" s="11" t="s">
        <v>913</v>
      </c>
      <c r="G135" s="11" t="s">
        <v>915</v>
      </c>
      <c r="H135" s="11" t="s">
        <v>917</v>
      </c>
      <c r="I135" s="11" t="s">
        <v>919</v>
      </c>
      <c r="J135" s="11" t="s">
        <v>1406</v>
      </c>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row>
    <row r="136" spans="1:53" ht="42" customHeight="1" x14ac:dyDescent="0.3">
      <c r="A136" s="11" t="s">
        <v>1828</v>
      </c>
      <c r="B136" s="11" t="s">
        <v>1405</v>
      </c>
      <c r="C136" s="11" t="str">
        <f t="shared" si="4"/>
        <v>135: faithfully</v>
      </c>
      <c r="D136" s="11" t="str">
        <f t="shared" si="5"/>
        <v>faithfully: Wie kann man das übersetzen?</v>
      </c>
      <c r="E136" s="11" t="s">
        <v>914</v>
      </c>
      <c r="F136" s="11" t="s">
        <v>915</v>
      </c>
      <c r="G136" s="11" t="s">
        <v>917</v>
      </c>
      <c r="H136" s="11" t="s">
        <v>919</v>
      </c>
      <c r="I136" s="11" t="s">
        <v>921</v>
      </c>
      <c r="J136" s="11" t="s">
        <v>1406</v>
      </c>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row>
    <row r="137" spans="1:53" ht="42" customHeight="1" x14ac:dyDescent="0.3">
      <c r="A137" s="11" t="s">
        <v>1829</v>
      </c>
      <c r="B137" s="11" t="s">
        <v>1405</v>
      </c>
      <c r="C137" s="11" t="str">
        <f t="shared" si="4"/>
        <v>136: fashion</v>
      </c>
      <c r="D137" s="11" t="str">
        <f t="shared" si="5"/>
        <v>fashion: Wie kann man das übersetzen?</v>
      </c>
      <c r="E137" s="11" t="s">
        <v>916</v>
      </c>
      <c r="F137" s="11" t="s">
        <v>917</v>
      </c>
      <c r="G137" s="11" t="s">
        <v>919</v>
      </c>
      <c r="H137" s="11" t="s">
        <v>921</v>
      </c>
      <c r="I137" s="11" t="s">
        <v>923</v>
      </c>
      <c r="J137" s="11" t="s">
        <v>1406</v>
      </c>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row>
    <row r="138" spans="1:53" ht="42" customHeight="1" x14ac:dyDescent="0.3">
      <c r="A138" s="11" t="s">
        <v>1830</v>
      </c>
      <c r="B138" s="11" t="s">
        <v>1405</v>
      </c>
      <c r="C138" s="11" t="str">
        <f t="shared" si="4"/>
        <v>137: fashion clothes</v>
      </c>
      <c r="D138" s="11" t="str">
        <f t="shared" si="5"/>
        <v>fashion clothes: Wie kann man das übersetzen?</v>
      </c>
      <c r="E138" s="11" t="s">
        <v>918</v>
      </c>
      <c r="F138" s="11" t="s">
        <v>919</v>
      </c>
      <c r="G138" s="11" t="s">
        <v>921</v>
      </c>
      <c r="H138" s="11" t="s">
        <v>923</v>
      </c>
      <c r="I138" s="11" t="s">
        <v>925</v>
      </c>
      <c r="J138" s="11" t="s">
        <v>1406</v>
      </c>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row>
    <row r="139" spans="1:53" ht="42" customHeight="1" x14ac:dyDescent="0.3">
      <c r="A139" s="11" t="s">
        <v>1831</v>
      </c>
      <c r="B139" s="11" t="s">
        <v>1405</v>
      </c>
      <c r="C139" s="11" t="str">
        <f t="shared" si="4"/>
        <v>138: favorable</v>
      </c>
      <c r="D139" s="11" t="str">
        <f t="shared" si="5"/>
        <v>favorable: Wie kann man das übersetzen?</v>
      </c>
      <c r="E139" s="11" t="s">
        <v>920</v>
      </c>
      <c r="F139" s="11" t="s">
        <v>921</v>
      </c>
      <c r="G139" s="11" t="s">
        <v>923</v>
      </c>
      <c r="H139" s="11" t="s">
        <v>925</v>
      </c>
      <c r="I139" s="11" t="s">
        <v>927</v>
      </c>
      <c r="J139" s="11" t="s">
        <v>1406</v>
      </c>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row>
    <row r="140" spans="1:53" ht="42" customHeight="1" x14ac:dyDescent="0.3">
      <c r="A140" s="11" t="s">
        <v>1832</v>
      </c>
      <c r="B140" s="11" t="s">
        <v>1405</v>
      </c>
      <c r="C140" s="11" t="str">
        <f t="shared" si="4"/>
        <v>139: fax</v>
      </c>
      <c r="D140" s="11" t="str">
        <f t="shared" si="5"/>
        <v>fax: Wie kann man das übersetzen?</v>
      </c>
      <c r="E140" s="11" t="s">
        <v>922</v>
      </c>
      <c r="F140" s="11" t="s">
        <v>923</v>
      </c>
      <c r="G140" s="11" t="s">
        <v>925</v>
      </c>
      <c r="H140" s="11" t="s">
        <v>927</v>
      </c>
      <c r="I140" s="11" t="s">
        <v>929</v>
      </c>
      <c r="J140" s="11" t="s">
        <v>1406</v>
      </c>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row>
    <row r="141" spans="1:53" ht="42" customHeight="1" x14ac:dyDescent="0.3">
      <c r="A141" s="11" t="s">
        <v>1833</v>
      </c>
      <c r="B141" s="11" t="s">
        <v>1405</v>
      </c>
      <c r="C141" s="11" t="str">
        <f t="shared" si="4"/>
        <v>140: FCL-Full Container Load</v>
      </c>
      <c r="D141" s="11" t="str">
        <f t="shared" si="5"/>
        <v>FCL-Full Container Load: Wie kann man das übersetzen?</v>
      </c>
      <c r="E141" s="11" t="s">
        <v>924</v>
      </c>
      <c r="F141" s="11" t="s">
        <v>925</v>
      </c>
      <c r="G141" s="11" t="s">
        <v>927</v>
      </c>
      <c r="H141" s="11" t="s">
        <v>929</v>
      </c>
      <c r="I141" s="11" t="s">
        <v>931</v>
      </c>
      <c r="J141" s="11" t="s">
        <v>1406</v>
      </c>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row>
    <row r="142" spans="1:53" ht="42" customHeight="1" x14ac:dyDescent="0.3">
      <c r="A142" s="11" t="s">
        <v>1834</v>
      </c>
      <c r="B142" s="11" t="s">
        <v>1405</v>
      </c>
      <c r="C142" s="11" t="str">
        <f t="shared" si="4"/>
        <v>141: feature</v>
      </c>
      <c r="D142" s="11" t="str">
        <f t="shared" si="5"/>
        <v>feature: Wie kann man das übersetzen?</v>
      </c>
      <c r="E142" s="11" t="s">
        <v>926</v>
      </c>
      <c r="F142" s="11" t="s">
        <v>927</v>
      </c>
      <c r="G142" s="11" t="s">
        <v>929</v>
      </c>
      <c r="H142" s="11" t="s">
        <v>931</v>
      </c>
      <c r="I142" s="11" t="s">
        <v>933</v>
      </c>
      <c r="J142" s="11" t="s">
        <v>1406</v>
      </c>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row>
    <row r="143" spans="1:53" ht="42" customHeight="1" x14ac:dyDescent="0.3">
      <c r="A143" s="11" t="s">
        <v>1835</v>
      </c>
      <c r="B143" s="11" t="s">
        <v>1405</v>
      </c>
      <c r="C143" s="11" t="str">
        <f t="shared" si="4"/>
        <v>142: file</v>
      </c>
      <c r="D143" s="11" t="str">
        <f t="shared" si="5"/>
        <v>file: Wie kann man das übersetzen?</v>
      </c>
      <c r="E143" s="11" t="s">
        <v>928</v>
      </c>
      <c r="F143" s="11" t="s">
        <v>929</v>
      </c>
      <c r="G143" s="11" t="s">
        <v>931</v>
      </c>
      <c r="H143" s="11" t="s">
        <v>933</v>
      </c>
      <c r="I143" s="11" t="s">
        <v>935</v>
      </c>
      <c r="J143" s="11" t="s">
        <v>1406</v>
      </c>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row>
    <row r="144" spans="1:53" ht="42" customHeight="1" x14ac:dyDescent="0.3">
      <c r="A144" s="11" t="s">
        <v>1836</v>
      </c>
      <c r="B144" s="11" t="s">
        <v>1405</v>
      </c>
      <c r="C144" s="11" t="str">
        <f t="shared" si="4"/>
        <v>143: filing cabinet</v>
      </c>
      <c r="D144" s="11" t="str">
        <f t="shared" si="5"/>
        <v>filing cabinet: Wie kann man das übersetzen?</v>
      </c>
      <c r="E144" s="11" t="s">
        <v>930</v>
      </c>
      <c r="F144" s="11" t="s">
        <v>931</v>
      </c>
      <c r="G144" s="11" t="s">
        <v>933</v>
      </c>
      <c r="H144" s="11" t="s">
        <v>935</v>
      </c>
      <c r="I144" s="11" t="s">
        <v>937</v>
      </c>
      <c r="J144" s="11" t="s">
        <v>1406</v>
      </c>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row>
    <row r="145" spans="1:53" ht="42" customHeight="1" x14ac:dyDescent="0.3">
      <c r="A145" s="11" t="s">
        <v>1837</v>
      </c>
      <c r="B145" s="11" t="s">
        <v>1405</v>
      </c>
      <c r="C145" s="11" t="str">
        <f t="shared" si="4"/>
        <v>144: first-aid cupboard</v>
      </c>
      <c r="D145" s="11" t="str">
        <f t="shared" si="5"/>
        <v>first-aid cupboard: Wie kann man das übersetzen?</v>
      </c>
      <c r="E145" s="11" t="s">
        <v>932</v>
      </c>
      <c r="F145" s="11" t="s">
        <v>933</v>
      </c>
      <c r="G145" s="11" t="s">
        <v>935</v>
      </c>
      <c r="H145" s="11" t="s">
        <v>937</v>
      </c>
      <c r="I145" s="11" t="s">
        <v>939</v>
      </c>
      <c r="J145" s="11" t="s">
        <v>1406</v>
      </c>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row>
    <row r="146" spans="1:53" ht="42" customHeight="1" x14ac:dyDescent="0.3">
      <c r="A146" s="11" t="s">
        <v>1838</v>
      </c>
      <c r="B146" s="11" t="s">
        <v>1405</v>
      </c>
      <c r="C146" s="11" t="str">
        <f t="shared" si="4"/>
        <v>145: fluorescent lamp</v>
      </c>
      <c r="D146" s="11" t="str">
        <f t="shared" si="5"/>
        <v>fluorescent lamp: Wie kann man das übersetzen?</v>
      </c>
      <c r="E146" s="11" t="s">
        <v>934</v>
      </c>
      <c r="F146" s="11" t="s">
        <v>935</v>
      </c>
      <c r="G146" s="11" t="s">
        <v>937</v>
      </c>
      <c r="H146" s="11" t="s">
        <v>939</v>
      </c>
      <c r="I146" s="11" t="s">
        <v>941</v>
      </c>
      <c r="J146" s="11" t="s">
        <v>1406</v>
      </c>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row>
    <row r="147" spans="1:53" ht="42" customHeight="1" x14ac:dyDescent="0.3">
      <c r="A147" s="11" t="s">
        <v>1839</v>
      </c>
      <c r="B147" s="11" t="s">
        <v>1405</v>
      </c>
      <c r="C147" s="11" t="str">
        <f t="shared" si="4"/>
        <v>146: fluorescent tube</v>
      </c>
      <c r="D147" s="11" t="str">
        <f t="shared" si="5"/>
        <v>fluorescent tube: Wie kann man das übersetzen?</v>
      </c>
      <c r="E147" s="11" t="s">
        <v>936</v>
      </c>
      <c r="F147" s="11" t="s">
        <v>937</v>
      </c>
      <c r="G147" s="11" t="s">
        <v>939</v>
      </c>
      <c r="H147" s="11" t="s">
        <v>941</v>
      </c>
      <c r="I147" s="11" t="s">
        <v>943</v>
      </c>
      <c r="J147" s="11" t="s">
        <v>1406</v>
      </c>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row>
    <row r="148" spans="1:53" ht="42" customHeight="1" x14ac:dyDescent="0.3">
      <c r="A148" s="11" t="s">
        <v>1840</v>
      </c>
      <c r="B148" s="11" t="s">
        <v>1405</v>
      </c>
      <c r="C148" s="11" t="str">
        <f t="shared" si="4"/>
        <v>147: for and on behalf on</v>
      </c>
      <c r="D148" s="11" t="str">
        <f t="shared" si="5"/>
        <v>for and on behalf on: Wie kann man das übersetzen?</v>
      </c>
      <c r="E148" s="11" t="s">
        <v>938</v>
      </c>
      <c r="F148" s="11" t="s">
        <v>939</v>
      </c>
      <c r="G148" s="11" t="s">
        <v>941</v>
      </c>
      <c r="H148" s="11" t="s">
        <v>943</v>
      </c>
      <c r="I148" s="11" t="s">
        <v>945</v>
      </c>
      <c r="J148" s="11" t="s">
        <v>1406</v>
      </c>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row>
    <row r="149" spans="1:53" ht="42" customHeight="1" x14ac:dyDescent="0.3">
      <c r="A149" s="11" t="s">
        <v>1841</v>
      </c>
      <c r="B149" s="11" t="s">
        <v>1405</v>
      </c>
      <c r="C149" s="11" t="str">
        <f t="shared" si="4"/>
        <v>148: foreign currency</v>
      </c>
      <c r="D149" s="11" t="str">
        <f t="shared" si="5"/>
        <v>foreign currency: Wie kann man das übersetzen?</v>
      </c>
      <c r="E149" s="11" t="s">
        <v>940</v>
      </c>
      <c r="F149" s="11" t="s">
        <v>941</v>
      </c>
      <c r="G149" s="11" t="s">
        <v>943</v>
      </c>
      <c r="H149" s="11" t="s">
        <v>945</v>
      </c>
      <c r="I149" s="11" t="s">
        <v>947</v>
      </c>
      <c r="J149" s="11" t="s">
        <v>1406</v>
      </c>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row>
    <row r="150" spans="1:53" ht="42" customHeight="1" x14ac:dyDescent="0.3">
      <c r="A150" s="11" t="s">
        <v>1842</v>
      </c>
      <c r="B150" s="11" t="s">
        <v>1405</v>
      </c>
      <c r="C150" s="11" t="str">
        <f t="shared" si="4"/>
        <v>149: formal</v>
      </c>
      <c r="D150" s="11" t="str">
        <f t="shared" si="5"/>
        <v>formal: Wie kann man das übersetzen?</v>
      </c>
      <c r="E150" s="11" t="s">
        <v>942</v>
      </c>
      <c r="F150" s="11" t="s">
        <v>943</v>
      </c>
      <c r="G150" s="11" t="s">
        <v>945</v>
      </c>
      <c r="H150" s="11" t="s">
        <v>947</v>
      </c>
      <c r="I150" s="11" t="s">
        <v>949</v>
      </c>
      <c r="J150" s="11" t="s">
        <v>1406</v>
      </c>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row>
    <row r="151" spans="1:53" ht="42" customHeight="1" x14ac:dyDescent="0.3">
      <c r="A151" s="11" t="s">
        <v>1843</v>
      </c>
      <c r="B151" s="11" t="s">
        <v>1405</v>
      </c>
      <c r="C151" s="11" t="str">
        <f t="shared" si="4"/>
        <v>150: fragile</v>
      </c>
      <c r="D151" s="11" t="str">
        <f t="shared" si="5"/>
        <v>fragile: Wie kann man das übersetzen?</v>
      </c>
      <c r="E151" s="11" t="s">
        <v>944</v>
      </c>
      <c r="F151" s="11" t="s">
        <v>945</v>
      </c>
      <c r="G151" s="11" t="s">
        <v>947</v>
      </c>
      <c r="H151" s="11" t="s">
        <v>949</v>
      </c>
      <c r="I151" s="11" t="s">
        <v>951</v>
      </c>
      <c r="J151" s="11" t="s">
        <v>1406</v>
      </c>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row>
    <row r="152" spans="1:53" ht="42" customHeight="1" x14ac:dyDescent="0.3">
      <c r="A152" s="11" t="s">
        <v>1844</v>
      </c>
      <c r="B152" s="11" t="s">
        <v>1405</v>
      </c>
      <c r="C152" s="11" t="str">
        <f t="shared" si="4"/>
        <v>151: free of charges</v>
      </c>
      <c r="D152" s="11" t="str">
        <f t="shared" si="5"/>
        <v>free of charges: Wie kann man das übersetzen?</v>
      </c>
      <c r="E152" s="11" t="s">
        <v>946</v>
      </c>
      <c r="F152" s="11" t="s">
        <v>947</v>
      </c>
      <c r="G152" s="11" t="s">
        <v>949</v>
      </c>
      <c r="H152" s="11" t="s">
        <v>951</v>
      </c>
      <c r="I152" s="11" t="s">
        <v>953</v>
      </c>
      <c r="J152" s="11" t="s">
        <v>1406</v>
      </c>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row>
    <row r="153" spans="1:53" ht="42" customHeight="1" x14ac:dyDescent="0.3">
      <c r="A153" s="11" t="s">
        <v>1845</v>
      </c>
      <c r="B153" s="11" t="s">
        <v>1405</v>
      </c>
      <c r="C153" s="11" t="str">
        <f t="shared" si="4"/>
        <v>152: freezer</v>
      </c>
      <c r="D153" s="11" t="str">
        <f t="shared" si="5"/>
        <v>freezer: Wie kann man das übersetzen?</v>
      </c>
      <c r="E153" s="11" t="s">
        <v>948</v>
      </c>
      <c r="F153" s="11" t="s">
        <v>949</v>
      </c>
      <c r="G153" s="11" t="s">
        <v>951</v>
      </c>
      <c r="H153" s="11" t="s">
        <v>953</v>
      </c>
      <c r="I153" s="11" t="s">
        <v>955</v>
      </c>
      <c r="J153" s="11" t="s">
        <v>1406</v>
      </c>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row>
    <row r="154" spans="1:53" ht="42" customHeight="1" x14ac:dyDescent="0.3">
      <c r="A154" s="11" t="s">
        <v>1846</v>
      </c>
      <c r="B154" s="11" t="s">
        <v>1405</v>
      </c>
      <c r="C154" s="11" t="str">
        <f t="shared" si="4"/>
        <v>153: freight</v>
      </c>
      <c r="D154" s="11" t="str">
        <f t="shared" si="5"/>
        <v>freight: Wie kann man das übersetzen?</v>
      </c>
      <c r="E154" s="11" t="s">
        <v>950</v>
      </c>
      <c r="F154" s="11" t="s">
        <v>951</v>
      </c>
      <c r="G154" s="11" t="s">
        <v>953</v>
      </c>
      <c r="H154" s="11" t="s">
        <v>955</v>
      </c>
      <c r="I154" s="11" t="s">
        <v>957</v>
      </c>
      <c r="J154" s="11" t="s">
        <v>1406</v>
      </c>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row>
    <row r="155" spans="1:53" ht="42" customHeight="1" x14ac:dyDescent="0.3">
      <c r="A155" s="11" t="s">
        <v>1847</v>
      </c>
      <c r="B155" s="11" t="s">
        <v>1405</v>
      </c>
      <c r="C155" s="11" t="str">
        <f t="shared" si="4"/>
        <v>154: frequently</v>
      </c>
      <c r="D155" s="11" t="str">
        <f t="shared" si="5"/>
        <v>frequently: Wie kann man das übersetzen?</v>
      </c>
      <c r="E155" s="11" t="s">
        <v>952</v>
      </c>
      <c r="F155" s="11" t="s">
        <v>953</v>
      </c>
      <c r="G155" s="11" t="s">
        <v>955</v>
      </c>
      <c r="H155" s="11" t="s">
        <v>957</v>
      </c>
      <c r="I155" s="11" t="s">
        <v>959</v>
      </c>
      <c r="J155" s="11" t="s">
        <v>1406</v>
      </c>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row>
    <row r="156" spans="1:53" ht="42" customHeight="1" x14ac:dyDescent="0.3">
      <c r="A156" s="11" t="s">
        <v>1848</v>
      </c>
      <c r="B156" s="11" t="s">
        <v>1405</v>
      </c>
      <c r="C156" s="11" t="str">
        <f t="shared" si="4"/>
        <v>155: furniture</v>
      </c>
      <c r="D156" s="11" t="str">
        <f t="shared" si="5"/>
        <v>furniture: Wie kann man das übersetzen?</v>
      </c>
      <c r="E156" s="11" t="s">
        <v>954</v>
      </c>
      <c r="F156" s="11" t="s">
        <v>955</v>
      </c>
      <c r="G156" s="11" t="s">
        <v>957</v>
      </c>
      <c r="H156" s="11" t="s">
        <v>959</v>
      </c>
      <c r="I156" s="11" t="s">
        <v>961</v>
      </c>
      <c r="J156" s="11" t="s">
        <v>1406</v>
      </c>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row>
    <row r="157" spans="1:53" ht="42" customHeight="1" x14ac:dyDescent="0.3">
      <c r="A157" s="11" t="s">
        <v>1849</v>
      </c>
      <c r="B157" s="11" t="s">
        <v>1405</v>
      </c>
      <c r="C157" s="11" t="str">
        <f t="shared" si="4"/>
        <v>156: further</v>
      </c>
      <c r="D157" s="11" t="str">
        <f t="shared" si="5"/>
        <v>further: Wie kann man das übersetzen?</v>
      </c>
      <c r="E157" s="11" t="s">
        <v>956</v>
      </c>
      <c r="F157" s="11" t="s">
        <v>957</v>
      </c>
      <c r="G157" s="11" t="s">
        <v>959</v>
      </c>
      <c r="H157" s="11" t="s">
        <v>961</v>
      </c>
      <c r="I157" s="11" t="s">
        <v>963</v>
      </c>
      <c r="J157" s="11" t="s">
        <v>1406</v>
      </c>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row>
    <row r="158" spans="1:53" ht="42" customHeight="1" x14ac:dyDescent="0.3">
      <c r="A158" s="11" t="s">
        <v>1850</v>
      </c>
      <c r="B158" s="11" t="s">
        <v>1405</v>
      </c>
      <c r="C158" s="11" t="str">
        <f t="shared" si="4"/>
        <v>157: generation</v>
      </c>
      <c r="D158" s="11" t="str">
        <f t="shared" si="5"/>
        <v>generation: Wie kann man das übersetzen?</v>
      </c>
      <c r="E158" s="11" t="s">
        <v>958</v>
      </c>
      <c r="F158" s="11" t="s">
        <v>959</v>
      </c>
      <c r="G158" s="11" t="s">
        <v>961</v>
      </c>
      <c r="H158" s="11" t="s">
        <v>963</v>
      </c>
      <c r="I158" s="11" t="s">
        <v>965</v>
      </c>
      <c r="J158" s="11" t="s">
        <v>1406</v>
      </c>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row>
    <row r="159" spans="1:53" ht="42" customHeight="1" x14ac:dyDescent="0.3">
      <c r="A159" s="11" t="s">
        <v>1851</v>
      </c>
      <c r="B159" s="11" t="s">
        <v>1405</v>
      </c>
      <c r="C159" s="11" t="str">
        <f t="shared" si="4"/>
        <v>158: grateful</v>
      </c>
      <c r="D159" s="11" t="str">
        <f t="shared" si="5"/>
        <v>grateful: Wie kann man das übersetzen?</v>
      </c>
      <c r="E159" s="11" t="s">
        <v>960</v>
      </c>
      <c r="F159" s="11" t="s">
        <v>961</v>
      </c>
      <c r="G159" s="11" t="s">
        <v>963</v>
      </c>
      <c r="H159" s="11" t="s">
        <v>965</v>
      </c>
      <c r="I159" s="11" t="s">
        <v>967</v>
      </c>
      <c r="J159" s="11" t="s">
        <v>1406</v>
      </c>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row>
    <row r="160" spans="1:53" ht="42" customHeight="1" x14ac:dyDescent="0.3">
      <c r="A160" s="11" t="s">
        <v>1852</v>
      </c>
      <c r="B160" s="11" t="s">
        <v>1405</v>
      </c>
      <c r="C160" s="11" t="str">
        <f t="shared" si="4"/>
        <v>159: guarantee</v>
      </c>
      <c r="D160" s="11" t="str">
        <f t="shared" si="5"/>
        <v>guarantee: Wie kann man das übersetzen?</v>
      </c>
      <c r="E160" s="11" t="s">
        <v>962</v>
      </c>
      <c r="F160" s="11" t="s">
        <v>963</v>
      </c>
      <c r="G160" s="11" t="s">
        <v>965</v>
      </c>
      <c r="H160" s="11" t="s">
        <v>967</v>
      </c>
      <c r="I160" s="11" t="s">
        <v>969</v>
      </c>
      <c r="J160" s="11" t="s">
        <v>1406</v>
      </c>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row>
    <row r="161" spans="1:53" ht="42" customHeight="1" x14ac:dyDescent="0.3">
      <c r="A161" s="11" t="s">
        <v>1853</v>
      </c>
      <c r="B161" s="11" t="s">
        <v>1405</v>
      </c>
      <c r="C161" s="11" t="str">
        <f t="shared" si="4"/>
        <v>160: high skilled</v>
      </c>
      <c r="D161" s="11" t="str">
        <f t="shared" si="5"/>
        <v>high skilled: Wie kann man das übersetzen?</v>
      </c>
      <c r="E161" s="11" t="s">
        <v>964</v>
      </c>
      <c r="F161" s="11" t="s">
        <v>965</v>
      </c>
      <c r="G161" s="11" t="s">
        <v>967</v>
      </c>
      <c r="H161" s="11" t="s">
        <v>969</v>
      </c>
      <c r="I161" s="11" t="s">
        <v>971</v>
      </c>
      <c r="J161" s="11" t="s">
        <v>1406</v>
      </c>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row>
    <row r="162" spans="1:53" ht="42" customHeight="1" x14ac:dyDescent="0.3">
      <c r="A162" s="11" t="s">
        <v>1854</v>
      </c>
      <c r="B162" s="11" t="s">
        <v>1405</v>
      </c>
      <c r="C162" s="11" t="str">
        <f t="shared" si="4"/>
        <v>161: however</v>
      </c>
      <c r="D162" s="11" t="str">
        <f t="shared" si="5"/>
        <v>however: Wie kann man das übersetzen?</v>
      </c>
      <c r="E162" s="11" t="s">
        <v>966</v>
      </c>
      <c r="F162" s="11" t="s">
        <v>967</v>
      </c>
      <c r="G162" s="11" t="s">
        <v>969</v>
      </c>
      <c r="H162" s="11" t="s">
        <v>971</v>
      </c>
      <c r="I162" s="11" t="s">
        <v>973</v>
      </c>
      <c r="J162" s="11" t="s">
        <v>1406</v>
      </c>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row>
    <row r="163" spans="1:53" ht="42" customHeight="1" x14ac:dyDescent="0.3">
      <c r="A163" s="11" t="s">
        <v>1855</v>
      </c>
      <c r="B163" s="11" t="s">
        <v>1405</v>
      </c>
      <c r="C163" s="11" t="str">
        <f t="shared" si="4"/>
        <v>162: i.e.</v>
      </c>
      <c r="D163" s="11" t="str">
        <f t="shared" si="5"/>
        <v>i.e.: Wie kann man das übersetzen?</v>
      </c>
      <c r="E163" s="11" t="s">
        <v>968</v>
      </c>
      <c r="F163" s="11" t="s">
        <v>969</v>
      </c>
      <c r="G163" s="11" t="s">
        <v>971</v>
      </c>
      <c r="H163" s="11" t="s">
        <v>973</v>
      </c>
      <c r="I163" s="11" t="s">
        <v>975</v>
      </c>
      <c r="J163" s="11" t="s">
        <v>1406</v>
      </c>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row>
    <row r="164" spans="1:53" ht="42" customHeight="1" x14ac:dyDescent="0.3">
      <c r="A164" s="11" t="s">
        <v>1856</v>
      </c>
      <c r="B164" s="11" t="s">
        <v>1405</v>
      </c>
      <c r="C164" s="11" t="str">
        <f t="shared" si="4"/>
        <v>163: i.e. (that is)</v>
      </c>
      <c r="D164" s="11" t="str">
        <f t="shared" si="5"/>
        <v>i.e. (that is): Wie kann man das übersetzen?</v>
      </c>
      <c r="E164" s="11" t="s">
        <v>970</v>
      </c>
      <c r="F164" s="11" t="s">
        <v>971</v>
      </c>
      <c r="G164" s="11" t="s">
        <v>973</v>
      </c>
      <c r="H164" s="11" t="s">
        <v>975</v>
      </c>
      <c r="I164" s="11" t="s">
        <v>977</v>
      </c>
      <c r="J164" s="11" t="s">
        <v>1406</v>
      </c>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row>
    <row r="165" spans="1:53" ht="42" customHeight="1" x14ac:dyDescent="0.3">
      <c r="A165" s="11" t="s">
        <v>1857</v>
      </c>
      <c r="B165" s="11" t="s">
        <v>1405</v>
      </c>
      <c r="C165" s="11" t="str">
        <f t="shared" si="4"/>
        <v>164: impolite</v>
      </c>
      <c r="D165" s="11" t="str">
        <f t="shared" si="5"/>
        <v>impolite: Wie kann man das übersetzen?</v>
      </c>
      <c r="E165" s="11" t="s">
        <v>972</v>
      </c>
      <c r="F165" s="11" t="s">
        <v>973</v>
      </c>
      <c r="G165" s="11" t="s">
        <v>975</v>
      </c>
      <c r="H165" s="11" t="s">
        <v>977</v>
      </c>
      <c r="I165" s="11" t="s">
        <v>979</v>
      </c>
      <c r="J165" s="11" t="s">
        <v>1406</v>
      </c>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row>
    <row r="166" spans="1:53" ht="42" customHeight="1" x14ac:dyDescent="0.3">
      <c r="A166" s="11" t="s">
        <v>1858</v>
      </c>
      <c r="B166" s="11" t="s">
        <v>1405</v>
      </c>
      <c r="C166" s="11" t="str">
        <f t="shared" si="4"/>
        <v>165: import</v>
      </c>
      <c r="D166" s="11" t="str">
        <f t="shared" si="5"/>
        <v>import: Wie kann man das übersetzen?</v>
      </c>
      <c r="E166" s="11" t="s">
        <v>974</v>
      </c>
      <c r="F166" s="11" t="s">
        <v>975</v>
      </c>
      <c r="G166" s="11" t="s">
        <v>977</v>
      </c>
      <c r="H166" s="11" t="s">
        <v>979</v>
      </c>
      <c r="I166" s="11" t="s">
        <v>981</v>
      </c>
      <c r="J166" s="11" t="s">
        <v>1406</v>
      </c>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row>
    <row r="167" spans="1:53" ht="42" customHeight="1" x14ac:dyDescent="0.3">
      <c r="A167" s="11" t="s">
        <v>1859</v>
      </c>
      <c r="B167" s="11" t="s">
        <v>1405</v>
      </c>
      <c r="C167" s="11" t="str">
        <f t="shared" si="4"/>
        <v>166: in bond</v>
      </c>
      <c r="D167" s="11" t="str">
        <f t="shared" si="5"/>
        <v>in bond: Wie kann man das übersetzen?</v>
      </c>
      <c r="E167" s="11" t="s">
        <v>976</v>
      </c>
      <c r="F167" s="11" t="s">
        <v>977</v>
      </c>
      <c r="G167" s="11" t="s">
        <v>979</v>
      </c>
      <c r="H167" s="11" t="s">
        <v>981</v>
      </c>
      <c r="I167" s="11" t="s">
        <v>983</v>
      </c>
      <c r="J167" s="11" t="s">
        <v>1406</v>
      </c>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row>
    <row r="168" spans="1:53" ht="42" customHeight="1" x14ac:dyDescent="0.3">
      <c r="A168" s="11" t="s">
        <v>1860</v>
      </c>
      <c r="B168" s="11" t="s">
        <v>1405</v>
      </c>
      <c r="C168" s="11" t="str">
        <f t="shared" si="4"/>
        <v>167: incentive</v>
      </c>
      <c r="D168" s="11" t="str">
        <f t="shared" si="5"/>
        <v>incentive: Wie kann man das übersetzen?</v>
      </c>
      <c r="E168" s="11" t="s">
        <v>978</v>
      </c>
      <c r="F168" s="11" t="s">
        <v>979</v>
      </c>
      <c r="G168" s="11" t="s">
        <v>981</v>
      </c>
      <c r="H168" s="11" t="s">
        <v>983</v>
      </c>
      <c r="I168" s="11" t="s">
        <v>985</v>
      </c>
      <c r="J168" s="11" t="s">
        <v>1406</v>
      </c>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row>
    <row r="169" spans="1:53" ht="42" customHeight="1" x14ac:dyDescent="0.3">
      <c r="A169" s="11" t="s">
        <v>1861</v>
      </c>
      <c r="B169" s="11" t="s">
        <v>1405</v>
      </c>
      <c r="C169" s="11" t="str">
        <f t="shared" si="4"/>
        <v>168: inclusive</v>
      </c>
      <c r="D169" s="11" t="str">
        <f t="shared" si="5"/>
        <v>inclusive: Wie kann man das übersetzen?</v>
      </c>
      <c r="E169" s="11" t="s">
        <v>980</v>
      </c>
      <c r="F169" s="11" t="s">
        <v>981</v>
      </c>
      <c r="G169" s="11" t="s">
        <v>983</v>
      </c>
      <c r="H169" s="11" t="s">
        <v>985</v>
      </c>
      <c r="I169" s="11" t="s">
        <v>987</v>
      </c>
      <c r="J169" s="11" t="s">
        <v>1406</v>
      </c>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row>
    <row r="170" spans="1:53" ht="42" customHeight="1" x14ac:dyDescent="0.3">
      <c r="A170" s="11" t="s">
        <v>1862</v>
      </c>
      <c r="B170" s="11" t="s">
        <v>1405</v>
      </c>
      <c r="C170" s="11" t="str">
        <f t="shared" si="4"/>
        <v>169: income tax</v>
      </c>
      <c r="D170" s="11" t="str">
        <f t="shared" si="5"/>
        <v>income tax: Wie kann man das übersetzen?</v>
      </c>
      <c r="E170" s="11" t="s">
        <v>982</v>
      </c>
      <c r="F170" s="11" t="s">
        <v>983</v>
      </c>
      <c r="G170" s="11" t="s">
        <v>985</v>
      </c>
      <c r="H170" s="11" t="s">
        <v>987</v>
      </c>
      <c r="I170" s="11" t="s">
        <v>989</v>
      </c>
      <c r="J170" s="11" t="s">
        <v>1406</v>
      </c>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row>
    <row r="171" spans="1:53" ht="42" customHeight="1" x14ac:dyDescent="0.3">
      <c r="A171" s="11" t="s">
        <v>1863</v>
      </c>
      <c r="B171" s="11" t="s">
        <v>1405</v>
      </c>
      <c r="C171" s="11" t="str">
        <f t="shared" si="4"/>
        <v>170: incurred</v>
      </c>
      <c r="D171" s="11" t="str">
        <f t="shared" si="5"/>
        <v>incurred: Wie kann man das übersetzen?</v>
      </c>
      <c r="E171" s="11" t="s">
        <v>984</v>
      </c>
      <c r="F171" s="11" t="s">
        <v>985</v>
      </c>
      <c r="G171" s="11" t="s">
        <v>987</v>
      </c>
      <c r="H171" s="11" t="s">
        <v>989</v>
      </c>
      <c r="I171" s="11" t="s">
        <v>991</v>
      </c>
      <c r="J171" s="11" t="s">
        <v>1406</v>
      </c>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row>
    <row r="172" spans="1:53" ht="42" customHeight="1" x14ac:dyDescent="0.3">
      <c r="A172" s="11" t="s">
        <v>1864</v>
      </c>
      <c r="B172" s="11" t="s">
        <v>1405</v>
      </c>
      <c r="C172" s="11" t="str">
        <f t="shared" si="4"/>
        <v>171: inform</v>
      </c>
      <c r="D172" s="11" t="str">
        <f t="shared" si="5"/>
        <v>inform: Wie kann man das übersetzen?</v>
      </c>
      <c r="E172" s="11" t="s">
        <v>986</v>
      </c>
      <c r="F172" s="11" t="s">
        <v>987</v>
      </c>
      <c r="G172" s="11" t="s">
        <v>989</v>
      </c>
      <c r="H172" s="11" t="s">
        <v>991</v>
      </c>
      <c r="I172" s="11" t="s">
        <v>993</v>
      </c>
      <c r="J172" s="11" t="s">
        <v>1406</v>
      </c>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row>
    <row r="173" spans="1:53" ht="42" customHeight="1" x14ac:dyDescent="0.3">
      <c r="A173" s="11" t="s">
        <v>1865</v>
      </c>
      <c r="B173" s="11" t="s">
        <v>1405</v>
      </c>
      <c r="C173" s="11" t="str">
        <f t="shared" si="4"/>
        <v>172: initiating</v>
      </c>
      <c r="D173" s="11" t="str">
        <f t="shared" si="5"/>
        <v>initiating: Wie kann man das übersetzen?</v>
      </c>
      <c r="E173" s="11" t="s">
        <v>988</v>
      </c>
      <c r="F173" s="11" t="s">
        <v>989</v>
      </c>
      <c r="G173" s="11" t="s">
        <v>991</v>
      </c>
      <c r="H173" s="11" t="s">
        <v>993</v>
      </c>
      <c r="I173" s="11" t="s">
        <v>995</v>
      </c>
      <c r="J173" s="11" t="s">
        <v>1406</v>
      </c>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row>
    <row r="174" spans="1:53" ht="42" customHeight="1" x14ac:dyDescent="0.3">
      <c r="A174" s="11" t="s">
        <v>1866</v>
      </c>
      <c r="B174" s="11" t="s">
        <v>1405</v>
      </c>
      <c r="C174" s="11" t="str">
        <f t="shared" si="4"/>
        <v>173: instruction</v>
      </c>
      <c r="D174" s="11" t="str">
        <f t="shared" si="5"/>
        <v>instruction: Wie kann man das übersetzen?</v>
      </c>
      <c r="E174" s="11" t="s">
        <v>990</v>
      </c>
      <c r="F174" s="11" t="s">
        <v>991</v>
      </c>
      <c r="G174" s="11" t="s">
        <v>993</v>
      </c>
      <c r="H174" s="11" t="s">
        <v>995</v>
      </c>
      <c r="I174" s="11" t="s">
        <v>997</v>
      </c>
      <c r="J174" s="11" t="s">
        <v>1406</v>
      </c>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row>
    <row r="175" spans="1:53" ht="42" customHeight="1" x14ac:dyDescent="0.3">
      <c r="A175" s="11" t="s">
        <v>1867</v>
      </c>
      <c r="B175" s="11" t="s">
        <v>1405</v>
      </c>
      <c r="C175" s="11" t="str">
        <f t="shared" si="4"/>
        <v>174: insurance</v>
      </c>
      <c r="D175" s="11" t="str">
        <f t="shared" si="5"/>
        <v>insurance: Wie kann man das übersetzen?</v>
      </c>
      <c r="E175" s="11" t="s">
        <v>992</v>
      </c>
      <c r="F175" s="11" t="s">
        <v>993</v>
      </c>
      <c r="G175" s="11" t="s">
        <v>995</v>
      </c>
      <c r="H175" s="11" t="s">
        <v>997</v>
      </c>
      <c r="I175" s="11" t="s">
        <v>999</v>
      </c>
      <c r="J175" s="11" t="s">
        <v>1406</v>
      </c>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row>
    <row r="176" spans="1:53" ht="42" customHeight="1" x14ac:dyDescent="0.3">
      <c r="A176" s="11" t="s">
        <v>1868</v>
      </c>
      <c r="B176" s="11" t="s">
        <v>1405</v>
      </c>
      <c r="C176" s="11" t="str">
        <f t="shared" si="4"/>
        <v>175: intermediary</v>
      </c>
      <c r="D176" s="11" t="str">
        <f t="shared" si="5"/>
        <v>intermediary: Wie kann man das übersetzen?</v>
      </c>
      <c r="E176" s="11" t="s">
        <v>994</v>
      </c>
      <c r="F176" s="11" t="s">
        <v>995</v>
      </c>
      <c r="G176" s="11" t="s">
        <v>997</v>
      </c>
      <c r="H176" s="11" t="s">
        <v>999</v>
      </c>
      <c r="I176" s="11" t="s">
        <v>1001</v>
      </c>
      <c r="J176" s="11" t="s">
        <v>1406</v>
      </c>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row>
    <row r="177" spans="1:53" ht="42" customHeight="1" x14ac:dyDescent="0.3">
      <c r="A177" s="11" t="s">
        <v>1869</v>
      </c>
      <c r="B177" s="11" t="s">
        <v>1405</v>
      </c>
      <c r="C177" s="11" t="str">
        <f t="shared" si="4"/>
        <v>176: introductory</v>
      </c>
      <c r="D177" s="11" t="str">
        <f t="shared" si="5"/>
        <v>introductory: Wie kann man das übersetzen?</v>
      </c>
      <c r="E177" s="11" t="s">
        <v>996</v>
      </c>
      <c r="F177" s="11" t="s">
        <v>997</v>
      </c>
      <c r="G177" s="11" t="s">
        <v>999</v>
      </c>
      <c r="H177" s="11" t="s">
        <v>1001</v>
      </c>
      <c r="I177" s="11" t="s">
        <v>1003</v>
      </c>
      <c r="J177" s="11" t="s">
        <v>1406</v>
      </c>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row>
    <row r="178" spans="1:53" ht="42" customHeight="1" x14ac:dyDescent="0.3">
      <c r="A178" s="11" t="s">
        <v>1870</v>
      </c>
      <c r="B178" s="11" t="s">
        <v>1405</v>
      </c>
      <c r="C178" s="11" t="str">
        <f t="shared" si="4"/>
        <v>177: introductory paragraph</v>
      </c>
      <c r="D178" s="11" t="str">
        <f t="shared" si="5"/>
        <v>introductory paragraph: Wie kann man das übersetzen?</v>
      </c>
      <c r="E178" s="11" t="s">
        <v>998</v>
      </c>
      <c r="F178" s="11" t="s">
        <v>999</v>
      </c>
      <c r="G178" s="11" t="s">
        <v>1001</v>
      </c>
      <c r="H178" s="11" t="s">
        <v>1003</v>
      </c>
      <c r="I178" s="11" t="s">
        <v>1005</v>
      </c>
      <c r="J178" s="11" t="s">
        <v>1406</v>
      </c>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row>
    <row r="179" spans="1:53" ht="42" customHeight="1" x14ac:dyDescent="0.3">
      <c r="A179" s="11" t="s">
        <v>1871</v>
      </c>
      <c r="B179" s="11" t="s">
        <v>1405</v>
      </c>
      <c r="C179" s="11" t="str">
        <f t="shared" si="4"/>
        <v>178: inverts</v>
      </c>
      <c r="D179" s="11" t="str">
        <f t="shared" si="5"/>
        <v>inverts: Wie kann man das übersetzen?</v>
      </c>
      <c r="E179" s="11" t="s">
        <v>1000</v>
      </c>
      <c r="F179" s="11" t="s">
        <v>1001</v>
      </c>
      <c r="G179" s="11" t="s">
        <v>1003</v>
      </c>
      <c r="H179" s="11" t="s">
        <v>1005</v>
      </c>
      <c r="I179" s="11" t="s">
        <v>1007</v>
      </c>
      <c r="J179" s="11" t="s">
        <v>1406</v>
      </c>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row>
    <row r="180" spans="1:53" ht="42" customHeight="1" x14ac:dyDescent="0.3">
      <c r="A180" s="11" t="s">
        <v>1872</v>
      </c>
      <c r="B180" s="11" t="s">
        <v>1405</v>
      </c>
      <c r="C180" s="11" t="str">
        <f t="shared" si="4"/>
        <v>179: invoice</v>
      </c>
      <c r="D180" s="11" t="str">
        <f t="shared" si="5"/>
        <v>invoice: Wie kann man das übersetzen?</v>
      </c>
      <c r="E180" s="11" t="s">
        <v>1002</v>
      </c>
      <c r="F180" s="11" t="s">
        <v>1003</v>
      </c>
      <c r="G180" s="11" t="s">
        <v>1005</v>
      </c>
      <c r="H180" s="11" t="s">
        <v>1007</v>
      </c>
      <c r="I180" s="11" t="s">
        <v>1009</v>
      </c>
      <c r="J180" s="11" t="s">
        <v>1406</v>
      </c>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row>
    <row r="181" spans="1:53" ht="42" customHeight="1" x14ac:dyDescent="0.3">
      <c r="A181" s="11" t="s">
        <v>1873</v>
      </c>
      <c r="B181" s="11" t="s">
        <v>1405</v>
      </c>
      <c r="C181" s="11" t="str">
        <f t="shared" si="4"/>
        <v>180: involve</v>
      </c>
      <c r="D181" s="11" t="str">
        <f t="shared" si="5"/>
        <v>involve: Wie kann man das übersetzen?</v>
      </c>
      <c r="E181" s="11" t="s">
        <v>1004</v>
      </c>
      <c r="F181" s="11" t="s">
        <v>1005</v>
      </c>
      <c r="G181" s="11" t="s">
        <v>1007</v>
      </c>
      <c r="H181" s="11" t="s">
        <v>1009</v>
      </c>
      <c r="I181" s="11" t="s">
        <v>1011</v>
      </c>
      <c r="J181" s="11" t="s">
        <v>1406</v>
      </c>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row>
    <row r="182" spans="1:53" ht="42" customHeight="1" x14ac:dyDescent="0.3">
      <c r="A182" s="11" t="s">
        <v>1874</v>
      </c>
      <c r="B182" s="11" t="s">
        <v>1405</v>
      </c>
      <c r="C182" s="11" t="str">
        <f t="shared" si="4"/>
        <v>181: irrevocable</v>
      </c>
      <c r="D182" s="11" t="str">
        <f t="shared" si="5"/>
        <v>irrevocable: Wie kann man das übersetzen?</v>
      </c>
      <c r="E182" s="11" t="s">
        <v>1006</v>
      </c>
      <c r="F182" s="11" t="s">
        <v>1007</v>
      </c>
      <c r="G182" s="11" t="s">
        <v>1009</v>
      </c>
      <c r="H182" s="11" t="s">
        <v>1011</v>
      </c>
      <c r="I182" s="11" t="s">
        <v>1013</v>
      </c>
      <c r="J182" s="11" t="s">
        <v>1406</v>
      </c>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row>
    <row r="183" spans="1:53" ht="42" customHeight="1" x14ac:dyDescent="0.3">
      <c r="A183" s="11" t="s">
        <v>1875</v>
      </c>
      <c r="B183" s="11" t="s">
        <v>1405</v>
      </c>
      <c r="C183" s="11" t="str">
        <f t="shared" si="4"/>
        <v>182: job satisfaction</v>
      </c>
      <c r="D183" s="11" t="str">
        <f t="shared" si="5"/>
        <v>job satisfaction: Wie kann man das übersetzen?</v>
      </c>
      <c r="E183" s="11" t="s">
        <v>1008</v>
      </c>
      <c r="F183" s="11" t="s">
        <v>1009</v>
      </c>
      <c r="G183" s="11" t="s">
        <v>1011</v>
      </c>
      <c r="H183" s="11" t="s">
        <v>1013</v>
      </c>
      <c r="I183" s="11" t="s">
        <v>1015</v>
      </c>
      <c r="J183" s="11" t="s">
        <v>1406</v>
      </c>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row>
    <row r="184" spans="1:53" ht="42" customHeight="1" x14ac:dyDescent="0.3">
      <c r="A184" s="11" t="s">
        <v>1876</v>
      </c>
      <c r="B184" s="11" t="s">
        <v>1405</v>
      </c>
      <c r="C184" s="11" t="str">
        <f t="shared" si="4"/>
        <v>183: less common than</v>
      </c>
      <c r="D184" s="11" t="str">
        <f t="shared" si="5"/>
        <v>less common than: Wie kann man das übersetzen?</v>
      </c>
      <c r="E184" s="11" t="s">
        <v>1010</v>
      </c>
      <c r="F184" s="11" t="s">
        <v>1011</v>
      </c>
      <c r="G184" s="11" t="s">
        <v>1013</v>
      </c>
      <c r="H184" s="11" t="s">
        <v>1015</v>
      </c>
      <c r="I184" s="11" t="s">
        <v>1017</v>
      </c>
      <c r="J184" s="11" t="s">
        <v>1406</v>
      </c>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row>
    <row r="185" spans="1:53" ht="42" customHeight="1" x14ac:dyDescent="0.3">
      <c r="A185" s="11" t="s">
        <v>1877</v>
      </c>
      <c r="B185" s="11" t="s">
        <v>1405</v>
      </c>
      <c r="C185" s="11" t="str">
        <f t="shared" si="4"/>
        <v>184: letterhead</v>
      </c>
      <c r="D185" s="11" t="str">
        <f t="shared" si="5"/>
        <v>letterhead: Wie kann man das übersetzen?</v>
      </c>
      <c r="E185" s="11" t="s">
        <v>1012</v>
      </c>
      <c r="F185" s="11" t="s">
        <v>1013</v>
      </c>
      <c r="G185" s="11" t="s">
        <v>1015</v>
      </c>
      <c r="H185" s="11" t="s">
        <v>1017</v>
      </c>
      <c r="I185" s="11" t="s">
        <v>1019</v>
      </c>
      <c r="J185" s="11" t="s">
        <v>1406</v>
      </c>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row>
    <row r="186" spans="1:53" ht="42" customHeight="1" x14ac:dyDescent="0.3">
      <c r="A186" s="11" t="s">
        <v>1878</v>
      </c>
      <c r="B186" s="11" t="s">
        <v>1405</v>
      </c>
      <c r="C186" s="11" t="str">
        <f t="shared" si="4"/>
        <v>185: lettuce</v>
      </c>
      <c r="D186" s="11" t="str">
        <f t="shared" si="5"/>
        <v>lettuce: Wie kann man das übersetzen?</v>
      </c>
      <c r="E186" s="11" t="s">
        <v>1014</v>
      </c>
      <c r="F186" s="11" t="s">
        <v>1015</v>
      </c>
      <c r="G186" s="11" t="s">
        <v>1017</v>
      </c>
      <c r="H186" s="11" t="s">
        <v>1019</v>
      </c>
      <c r="I186" s="11" t="s">
        <v>1021</v>
      </c>
      <c r="J186" s="11" t="s">
        <v>1406</v>
      </c>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row>
    <row r="187" spans="1:53" ht="42" customHeight="1" x14ac:dyDescent="0.3">
      <c r="A187" s="11" t="s">
        <v>1879</v>
      </c>
      <c r="B187" s="11" t="s">
        <v>1405</v>
      </c>
      <c r="C187" s="11" t="str">
        <f t="shared" si="4"/>
        <v>186: liability</v>
      </c>
      <c r="D187" s="11" t="str">
        <f t="shared" si="5"/>
        <v>liability: Wie kann man das übersetzen?</v>
      </c>
      <c r="E187" s="11" t="s">
        <v>1016</v>
      </c>
      <c r="F187" s="11" t="s">
        <v>1017</v>
      </c>
      <c r="G187" s="11" t="s">
        <v>1019</v>
      </c>
      <c r="H187" s="11" t="s">
        <v>1021</v>
      </c>
      <c r="I187" s="11" t="s">
        <v>1023</v>
      </c>
      <c r="J187" s="11" t="s">
        <v>1406</v>
      </c>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row>
    <row r="188" spans="1:53" ht="42" customHeight="1" x14ac:dyDescent="0.3">
      <c r="A188" s="11" t="s">
        <v>1880</v>
      </c>
      <c r="B188" s="11" t="s">
        <v>1405</v>
      </c>
      <c r="C188" s="11" t="str">
        <f t="shared" si="4"/>
        <v>187: liable</v>
      </c>
      <c r="D188" s="11" t="str">
        <f t="shared" si="5"/>
        <v>liable: Wie kann man das übersetzen?</v>
      </c>
      <c r="E188" s="11" t="s">
        <v>1018</v>
      </c>
      <c r="F188" s="11" t="s">
        <v>1019</v>
      </c>
      <c r="G188" s="11" t="s">
        <v>1021</v>
      </c>
      <c r="H188" s="11" t="s">
        <v>1023</v>
      </c>
      <c r="I188" s="11" t="s">
        <v>1025</v>
      </c>
      <c r="J188" s="11" t="s">
        <v>1406</v>
      </c>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row>
    <row r="189" spans="1:53" ht="42" customHeight="1" x14ac:dyDescent="0.3">
      <c r="A189" s="11" t="s">
        <v>1881</v>
      </c>
      <c r="B189" s="11" t="s">
        <v>1405</v>
      </c>
      <c r="C189" s="11" t="str">
        <f t="shared" si="4"/>
        <v>188: lift</v>
      </c>
      <c r="D189" s="11" t="str">
        <f t="shared" si="5"/>
        <v>lift: Wie kann man das übersetzen?</v>
      </c>
      <c r="E189" s="11" t="s">
        <v>1020</v>
      </c>
      <c r="F189" s="11" t="s">
        <v>1021</v>
      </c>
      <c r="G189" s="11" t="s">
        <v>1023</v>
      </c>
      <c r="H189" s="11" t="s">
        <v>1025</v>
      </c>
      <c r="I189" s="11" t="s">
        <v>1027</v>
      </c>
      <c r="J189" s="11" t="s">
        <v>1406</v>
      </c>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row>
    <row r="190" spans="1:53" ht="42" customHeight="1" x14ac:dyDescent="0.3">
      <c r="A190" s="11" t="s">
        <v>1882</v>
      </c>
      <c r="B190" s="11" t="s">
        <v>1405</v>
      </c>
      <c r="C190" s="11" t="str">
        <f t="shared" si="4"/>
        <v>189: limited liability</v>
      </c>
      <c r="D190" s="11" t="str">
        <f t="shared" si="5"/>
        <v>limited liability: Wie kann man das übersetzen?</v>
      </c>
      <c r="E190" s="11" t="s">
        <v>1022</v>
      </c>
      <c r="F190" s="11" t="s">
        <v>1023</v>
      </c>
      <c r="G190" s="11" t="s">
        <v>1025</v>
      </c>
      <c r="H190" s="11" t="s">
        <v>1027</v>
      </c>
      <c r="I190" s="11" t="s">
        <v>1029</v>
      </c>
      <c r="J190" s="11" t="s">
        <v>1406</v>
      </c>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row>
    <row r="191" spans="1:53" ht="42" customHeight="1" x14ac:dyDescent="0.3">
      <c r="A191" s="11" t="s">
        <v>1883</v>
      </c>
      <c r="B191" s="11" t="s">
        <v>1405</v>
      </c>
      <c r="C191" s="11" t="str">
        <f t="shared" si="4"/>
        <v>190: little if anything</v>
      </c>
      <c r="D191" s="11" t="str">
        <f t="shared" si="5"/>
        <v>little if anything: Wie kann man das übersetzen?</v>
      </c>
      <c r="E191" s="11" t="s">
        <v>1024</v>
      </c>
      <c r="F191" s="11" t="s">
        <v>1025</v>
      </c>
      <c r="G191" s="11" t="s">
        <v>1027</v>
      </c>
      <c r="H191" s="11" t="s">
        <v>1029</v>
      </c>
      <c r="I191" s="11" t="s">
        <v>1031</v>
      </c>
      <c r="J191" s="11" t="s">
        <v>1406</v>
      </c>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row>
    <row r="192" spans="1:53" ht="42" customHeight="1" x14ac:dyDescent="0.3">
      <c r="A192" s="11" t="s">
        <v>1884</v>
      </c>
      <c r="B192" s="11" t="s">
        <v>1405</v>
      </c>
      <c r="C192" s="11" t="str">
        <f t="shared" si="4"/>
        <v>191: lock</v>
      </c>
      <c r="D192" s="11" t="str">
        <f t="shared" si="5"/>
        <v>lock: Wie kann man das übersetzen?</v>
      </c>
      <c r="E192" s="11" t="s">
        <v>1026</v>
      </c>
      <c r="F192" s="11" t="s">
        <v>1027</v>
      </c>
      <c r="G192" s="11" t="s">
        <v>1029</v>
      </c>
      <c r="H192" s="11" t="s">
        <v>1031</v>
      </c>
      <c r="I192" s="11" t="s">
        <v>1033</v>
      </c>
      <c r="J192" s="11" t="s">
        <v>1406</v>
      </c>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row>
    <row r="193" spans="1:53" ht="42" customHeight="1" x14ac:dyDescent="0.3">
      <c r="A193" s="11" t="s">
        <v>1885</v>
      </c>
      <c r="B193" s="11" t="s">
        <v>1405</v>
      </c>
      <c r="C193" s="11" t="str">
        <f t="shared" ref="C193:C256" si="6">A193&amp;": "&amp;E193</f>
        <v>192: Ltd (limited)</v>
      </c>
      <c r="D193" s="11" t="str">
        <f t="shared" ref="D193:D256" si="7">E193&amp;": Wie kann man das übersetzen?"</f>
        <v>Ltd (limited): Wie kann man das übersetzen?</v>
      </c>
      <c r="E193" s="11" t="s">
        <v>1028</v>
      </c>
      <c r="F193" s="11" t="s">
        <v>1029</v>
      </c>
      <c r="G193" s="11" t="s">
        <v>1031</v>
      </c>
      <c r="H193" s="11" t="s">
        <v>1033</v>
      </c>
      <c r="I193" s="11" t="s">
        <v>1035</v>
      </c>
      <c r="J193" s="11" t="s">
        <v>1406</v>
      </c>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row>
    <row r="194" spans="1:53" ht="42" customHeight="1" x14ac:dyDescent="0.3">
      <c r="A194" s="11" t="s">
        <v>1886</v>
      </c>
      <c r="B194" s="11" t="s">
        <v>1405</v>
      </c>
      <c r="C194" s="11" t="str">
        <f t="shared" si="6"/>
        <v>193: mainly</v>
      </c>
      <c r="D194" s="11" t="str">
        <f t="shared" si="7"/>
        <v>mainly: Wie kann man das übersetzen?</v>
      </c>
      <c r="E194" s="11" t="s">
        <v>1030</v>
      </c>
      <c r="F194" s="11" t="s">
        <v>1031</v>
      </c>
      <c r="G194" s="11" t="s">
        <v>1033</v>
      </c>
      <c r="H194" s="11" t="s">
        <v>1035</v>
      </c>
      <c r="I194" s="11" t="s">
        <v>1037</v>
      </c>
      <c r="J194" s="11" t="s">
        <v>1406</v>
      </c>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row>
    <row r="195" spans="1:53" ht="42" customHeight="1" x14ac:dyDescent="0.3">
      <c r="A195" s="11" t="s">
        <v>1887</v>
      </c>
      <c r="B195" s="11" t="s">
        <v>1405</v>
      </c>
      <c r="C195" s="11" t="str">
        <f t="shared" si="6"/>
        <v>194: manufacture</v>
      </c>
      <c r="D195" s="11" t="str">
        <f t="shared" si="7"/>
        <v>manufacture: Wie kann man das übersetzen?</v>
      </c>
      <c r="E195" s="11" t="s">
        <v>1032</v>
      </c>
      <c r="F195" s="11" t="s">
        <v>1033</v>
      </c>
      <c r="G195" s="11" t="s">
        <v>1035</v>
      </c>
      <c r="H195" s="11" t="s">
        <v>1037</v>
      </c>
      <c r="I195" s="11" t="s">
        <v>1039</v>
      </c>
      <c r="J195" s="11" t="s">
        <v>1406</v>
      </c>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row>
    <row r="196" spans="1:53" ht="42" customHeight="1" x14ac:dyDescent="0.3">
      <c r="A196" s="11" t="s">
        <v>1888</v>
      </c>
      <c r="B196" s="11" t="s">
        <v>1405</v>
      </c>
      <c r="C196" s="11" t="str">
        <f t="shared" si="6"/>
        <v>195: manufacturer</v>
      </c>
      <c r="D196" s="11" t="str">
        <f t="shared" si="7"/>
        <v>manufacturer: Wie kann man das übersetzen?</v>
      </c>
      <c r="E196" s="11" t="s">
        <v>1034</v>
      </c>
      <c r="F196" s="11" t="s">
        <v>1035</v>
      </c>
      <c r="G196" s="11" t="s">
        <v>1037</v>
      </c>
      <c r="H196" s="11" t="s">
        <v>1039</v>
      </c>
      <c r="I196" s="11" t="s">
        <v>1041</v>
      </c>
      <c r="J196" s="11" t="s">
        <v>1406</v>
      </c>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row>
    <row r="197" spans="1:53" ht="42" customHeight="1" x14ac:dyDescent="0.3">
      <c r="A197" s="11" t="s">
        <v>1889</v>
      </c>
      <c r="B197" s="11" t="s">
        <v>1405</v>
      </c>
      <c r="C197" s="11" t="str">
        <f t="shared" si="6"/>
        <v>196: margin</v>
      </c>
      <c r="D197" s="11" t="str">
        <f t="shared" si="7"/>
        <v>margin: Wie kann man das übersetzen?</v>
      </c>
      <c r="E197" s="11" t="s">
        <v>1036</v>
      </c>
      <c r="F197" s="11" t="s">
        <v>1037</v>
      </c>
      <c r="G197" s="11" t="s">
        <v>1039</v>
      </c>
      <c r="H197" s="11" t="s">
        <v>1041</v>
      </c>
      <c r="I197" s="11" t="s">
        <v>1043</v>
      </c>
      <c r="J197" s="11" t="s">
        <v>1406</v>
      </c>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row>
    <row r="198" spans="1:53" ht="42" customHeight="1" x14ac:dyDescent="0.3">
      <c r="A198" s="11" t="s">
        <v>1890</v>
      </c>
      <c r="B198" s="11" t="s">
        <v>1405</v>
      </c>
      <c r="C198" s="11" t="str">
        <f t="shared" si="6"/>
        <v>197: marital status</v>
      </c>
      <c r="D198" s="11" t="str">
        <f t="shared" si="7"/>
        <v>marital status: Wie kann man das übersetzen?</v>
      </c>
      <c r="E198" s="11" t="s">
        <v>1038</v>
      </c>
      <c r="F198" s="11" t="s">
        <v>1039</v>
      </c>
      <c r="G198" s="11" t="s">
        <v>1041</v>
      </c>
      <c r="H198" s="11" t="s">
        <v>1043</v>
      </c>
      <c r="I198" s="11" t="s">
        <v>1045</v>
      </c>
      <c r="J198" s="11" t="s">
        <v>1406</v>
      </c>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row>
    <row r="199" spans="1:53" ht="42" customHeight="1" x14ac:dyDescent="0.3">
      <c r="A199" s="11" t="s">
        <v>1891</v>
      </c>
      <c r="B199" s="11" t="s">
        <v>1405</v>
      </c>
      <c r="C199" s="11" t="str">
        <f t="shared" si="6"/>
        <v>198: meeting room</v>
      </c>
      <c r="D199" s="11" t="str">
        <f t="shared" si="7"/>
        <v>meeting room: Wie kann man das übersetzen?</v>
      </c>
      <c r="E199" s="11" t="s">
        <v>1040</v>
      </c>
      <c r="F199" s="11" t="s">
        <v>1041</v>
      </c>
      <c r="G199" s="11" t="s">
        <v>1043</v>
      </c>
      <c r="H199" s="11" t="s">
        <v>1045</v>
      </c>
      <c r="I199" s="11" t="s">
        <v>1047</v>
      </c>
      <c r="J199" s="11" t="s">
        <v>1406</v>
      </c>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row>
    <row r="200" spans="1:53" ht="42" customHeight="1" x14ac:dyDescent="0.3">
      <c r="A200" s="11" t="s">
        <v>1892</v>
      </c>
      <c r="B200" s="11" t="s">
        <v>1405</v>
      </c>
      <c r="C200" s="11" t="str">
        <f t="shared" si="6"/>
        <v>199: memo</v>
      </c>
      <c r="D200" s="11" t="str">
        <f t="shared" si="7"/>
        <v>memo: Wie kann man das übersetzen?</v>
      </c>
      <c r="E200" s="11" t="s">
        <v>1042</v>
      </c>
      <c r="F200" s="11" t="s">
        <v>1043</v>
      </c>
      <c r="G200" s="11" t="s">
        <v>1045</v>
      </c>
      <c r="H200" s="11" t="s">
        <v>1047</v>
      </c>
      <c r="I200" s="11" t="s">
        <v>1049</v>
      </c>
      <c r="J200" s="11" t="s">
        <v>1406</v>
      </c>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row>
    <row r="201" spans="1:53" ht="42" customHeight="1" x14ac:dyDescent="0.3">
      <c r="A201" s="11" t="s">
        <v>1893</v>
      </c>
      <c r="B201" s="11" t="s">
        <v>1405</v>
      </c>
      <c r="C201" s="11" t="str">
        <f t="shared" si="6"/>
        <v>200: memory</v>
      </c>
      <c r="D201" s="11" t="str">
        <f t="shared" si="7"/>
        <v>memory: Wie kann man das übersetzen?</v>
      </c>
      <c r="E201" s="11" t="s">
        <v>1044</v>
      </c>
      <c r="F201" s="11" t="s">
        <v>1045</v>
      </c>
      <c r="G201" s="11" t="s">
        <v>1047</v>
      </c>
      <c r="H201" s="11" t="s">
        <v>1049</v>
      </c>
      <c r="I201" s="11" t="s">
        <v>1051</v>
      </c>
      <c r="J201" s="11" t="s">
        <v>1406</v>
      </c>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row>
    <row r="202" spans="1:53" ht="42" customHeight="1" x14ac:dyDescent="0.3">
      <c r="A202" s="11" t="s">
        <v>1894</v>
      </c>
      <c r="B202" s="11" t="s">
        <v>1405</v>
      </c>
      <c r="C202" s="11" t="str">
        <f t="shared" si="6"/>
        <v>201: necessary</v>
      </c>
      <c r="D202" s="11" t="str">
        <f t="shared" si="7"/>
        <v>necessary: Wie kann man das übersetzen?</v>
      </c>
      <c r="E202" s="11" t="s">
        <v>1046</v>
      </c>
      <c r="F202" s="11" t="s">
        <v>1047</v>
      </c>
      <c r="G202" s="11" t="s">
        <v>1049</v>
      </c>
      <c r="H202" s="11" t="s">
        <v>1051</v>
      </c>
      <c r="I202" s="11" t="s">
        <v>1053</v>
      </c>
      <c r="J202" s="11" t="s">
        <v>1406</v>
      </c>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row>
    <row r="203" spans="1:53" ht="42" customHeight="1" x14ac:dyDescent="0.3">
      <c r="A203" s="11" t="s">
        <v>1895</v>
      </c>
      <c r="B203" s="11" t="s">
        <v>1405</v>
      </c>
      <c r="C203" s="11" t="str">
        <f t="shared" si="6"/>
        <v>202: never</v>
      </c>
      <c r="D203" s="11" t="str">
        <f t="shared" si="7"/>
        <v>never: Wie kann man das übersetzen?</v>
      </c>
      <c r="E203" s="11" t="s">
        <v>1048</v>
      </c>
      <c r="F203" s="11" t="s">
        <v>1049</v>
      </c>
      <c r="G203" s="11" t="s">
        <v>1051</v>
      </c>
      <c r="H203" s="11" t="s">
        <v>1053</v>
      </c>
      <c r="I203" s="11" t="s">
        <v>1055</v>
      </c>
      <c r="J203" s="11" t="s">
        <v>1406</v>
      </c>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row>
    <row r="204" spans="1:53" ht="42" customHeight="1" x14ac:dyDescent="0.3">
      <c r="A204" s="11" t="s">
        <v>1896</v>
      </c>
      <c r="B204" s="11" t="s">
        <v>1405</v>
      </c>
      <c r="C204" s="11" t="str">
        <f t="shared" si="6"/>
        <v>203: normally</v>
      </c>
      <c r="D204" s="11" t="str">
        <f t="shared" si="7"/>
        <v>normally: Wie kann man das übersetzen?</v>
      </c>
      <c r="E204" s="11" t="s">
        <v>1050</v>
      </c>
      <c r="F204" s="11" t="s">
        <v>1051</v>
      </c>
      <c r="G204" s="11" t="s">
        <v>1053</v>
      </c>
      <c r="H204" s="11" t="s">
        <v>1055</v>
      </c>
      <c r="I204" s="11" t="s">
        <v>1057</v>
      </c>
      <c r="J204" s="11" t="s">
        <v>1406</v>
      </c>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row>
    <row r="205" spans="1:53" ht="42" customHeight="1" x14ac:dyDescent="0.3">
      <c r="A205" s="11" t="s">
        <v>1897</v>
      </c>
      <c r="B205" s="11" t="s">
        <v>1405</v>
      </c>
      <c r="C205" s="11" t="str">
        <f t="shared" si="6"/>
        <v>204: notes</v>
      </c>
      <c r="D205" s="11" t="str">
        <f t="shared" si="7"/>
        <v>notes: Wie kann man das übersetzen?</v>
      </c>
      <c r="E205" s="11" t="s">
        <v>1052</v>
      </c>
      <c r="F205" s="11" t="s">
        <v>1053</v>
      </c>
      <c r="G205" s="11" t="s">
        <v>1055</v>
      </c>
      <c r="H205" s="11" t="s">
        <v>1057</v>
      </c>
      <c r="I205" s="11" t="s">
        <v>1059</v>
      </c>
      <c r="J205" s="11" t="s">
        <v>1406</v>
      </c>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row>
    <row r="206" spans="1:53" ht="42" customHeight="1" x14ac:dyDescent="0.3">
      <c r="A206" s="11" t="s">
        <v>1898</v>
      </c>
      <c r="B206" s="11" t="s">
        <v>1405</v>
      </c>
      <c r="C206" s="11" t="str">
        <f t="shared" si="6"/>
        <v>205: occupation</v>
      </c>
      <c r="D206" s="11" t="str">
        <f t="shared" si="7"/>
        <v>occupation: Wie kann man das übersetzen?</v>
      </c>
      <c r="E206" s="11" t="s">
        <v>1054</v>
      </c>
      <c r="F206" s="11" t="s">
        <v>1055</v>
      </c>
      <c r="G206" s="11" t="s">
        <v>1057</v>
      </c>
      <c r="H206" s="11" t="s">
        <v>1059</v>
      </c>
      <c r="I206" s="11" t="s">
        <v>1061</v>
      </c>
      <c r="J206" s="11" t="s">
        <v>1406</v>
      </c>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row>
    <row r="207" spans="1:53" ht="42" customHeight="1" x14ac:dyDescent="0.3">
      <c r="A207" s="11" t="s">
        <v>1899</v>
      </c>
      <c r="B207" s="11" t="s">
        <v>1405</v>
      </c>
      <c r="C207" s="11" t="str">
        <f t="shared" si="6"/>
        <v>206: office</v>
      </c>
      <c r="D207" s="11" t="str">
        <f t="shared" si="7"/>
        <v>office: Wie kann man das übersetzen?</v>
      </c>
      <c r="E207" s="11" t="s">
        <v>1056</v>
      </c>
      <c r="F207" s="11" t="s">
        <v>1057</v>
      </c>
      <c r="G207" s="11" t="s">
        <v>1059</v>
      </c>
      <c r="H207" s="11" t="s">
        <v>1061</v>
      </c>
      <c r="I207" s="11" t="s">
        <v>1063</v>
      </c>
      <c r="J207" s="11" t="s">
        <v>1406</v>
      </c>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row>
    <row r="208" spans="1:53" ht="42" customHeight="1" x14ac:dyDescent="0.3">
      <c r="A208" s="11" t="s">
        <v>1900</v>
      </c>
      <c r="B208" s="11" t="s">
        <v>1405</v>
      </c>
      <c r="C208" s="11" t="str">
        <f t="shared" si="6"/>
        <v>207: office block</v>
      </c>
      <c r="D208" s="11" t="str">
        <f t="shared" si="7"/>
        <v>office block: Wie kann man das übersetzen?</v>
      </c>
      <c r="E208" s="11" t="s">
        <v>1058</v>
      </c>
      <c r="F208" s="11" t="s">
        <v>1059</v>
      </c>
      <c r="G208" s="11" t="s">
        <v>1061</v>
      </c>
      <c r="H208" s="11" t="s">
        <v>1063</v>
      </c>
      <c r="I208" s="11" t="s">
        <v>1065</v>
      </c>
      <c r="J208" s="11" t="s">
        <v>1406</v>
      </c>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row>
    <row r="209" spans="1:53" ht="42" customHeight="1" x14ac:dyDescent="0.3">
      <c r="A209" s="11" t="s">
        <v>1901</v>
      </c>
      <c r="B209" s="11" t="s">
        <v>1405</v>
      </c>
      <c r="C209" s="11" t="str">
        <f t="shared" si="6"/>
        <v>208: often</v>
      </c>
      <c r="D209" s="11" t="str">
        <f t="shared" si="7"/>
        <v>often: Wie kann man das übersetzen?</v>
      </c>
      <c r="E209" s="11" t="s">
        <v>1060</v>
      </c>
      <c r="F209" s="11" t="s">
        <v>1061</v>
      </c>
      <c r="G209" s="11" t="s">
        <v>1063</v>
      </c>
      <c r="H209" s="11" t="s">
        <v>1065</v>
      </c>
      <c r="I209" s="11" t="s">
        <v>1067</v>
      </c>
      <c r="J209" s="11" t="s">
        <v>1406</v>
      </c>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row>
    <row r="210" spans="1:53" ht="42" customHeight="1" x14ac:dyDescent="0.3">
      <c r="A210" s="11" t="s">
        <v>1902</v>
      </c>
      <c r="B210" s="11" t="s">
        <v>1405</v>
      </c>
      <c r="C210" s="11" t="str">
        <f t="shared" si="6"/>
        <v>209: on behalf of</v>
      </c>
      <c r="D210" s="11" t="str">
        <f t="shared" si="7"/>
        <v>on behalf of: Wie kann man das übersetzen?</v>
      </c>
      <c r="E210" s="11" t="s">
        <v>1062</v>
      </c>
      <c r="F210" s="11" t="s">
        <v>1063</v>
      </c>
      <c r="G210" s="11" t="s">
        <v>1065</v>
      </c>
      <c r="H210" s="11" t="s">
        <v>1067</v>
      </c>
      <c r="I210" s="11" t="s">
        <v>1069</v>
      </c>
      <c r="J210" s="11" t="s">
        <v>1406</v>
      </c>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row>
    <row r="211" spans="1:53" ht="42" customHeight="1" x14ac:dyDescent="0.3">
      <c r="A211" s="11" t="s">
        <v>1903</v>
      </c>
      <c r="B211" s="11" t="s">
        <v>1405</v>
      </c>
      <c r="C211" s="11" t="str">
        <f t="shared" si="6"/>
        <v>210: open account</v>
      </c>
      <c r="D211" s="11" t="str">
        <f t="shared" si="7"/>
        <v>open account: Wie kann man das übersetzen?</v>
      </c>
      <c r="E211" s="11" t="s">
        <v>1064</v>
      </c>
      <c r="F211" s="11" t="s">
        <v>1065</v>
      </c>
      <c r="G211" s="11" t="s">
        <v>1067</v>
      </c>
      <c r="H211" s="11" t="s">
        <v>1069</v>
      </c>
      <c r="I211" s="11" t="s">
        <v>1071</v>
      </c>
      <c r="J211" s="11" t="s">
        <v>1406</v>
      </c>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row>
    <row r="212" spans="1:53" ht="42" customHeight="1" x14ac:dyDescent="0.3">
      <c r="A212" s="11" t="s">
        <v>1904</v>
      </c>
      <c r="B212" s="11" t="s">
        <v>1405</v>
      </c>
      <c r="C212" s="11" t="str">
        <f t="shared" si="6"/>
        <v>211: otherwise</v>
      </c>
      <c r="D212" s="11" t="str">
        <f t="shared" si="7"/>
        <v>otherwise: Wie kann man das übersetzen?</v>
      </c>
      <c r="E212" s="11" t="s">
        <v>1066</v>
      </c>
      <c r="F212" s="11" t="s">
        <v>1067</v>
      </c>
      <c r="G212" s="11" t="s">
        <v>1069</v>
      </c>
      <c r="H212" s="11" t="s">
        <v>1071</v>
      </c>
      <c r="I212" s="11" t="s">
        <v>1073</v>
      </c>
      <c r="J212" s="11" t="s">
        <v>1406</v>
      </c>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row>
    <row r="213" spans="1:53" ht="42" customHeight="1" x14ac:dyDescent="0.3">
      <c r="A213" s="11" t="s">
        <v>1905</v>
      </c>
      <c r="B213" s="11" t="s">
        <v>1405</v>
      </c>
      <c r="C213" s="11" t="str">
        <f t="shared" si="6"/>
        <v>212: p.p.</v>
      </c>
      <c r="D213" s="11" t="str">
        <f t="shared" si="7"/>
        <v>p.p.: Wie kann man das übersetzen?</v>
      </c>
      <c r="E213" s="11" t="s">
        <v>1068</v>
      </c>
      <c r="F213" s="11" t="s">
        <v>1069</v>
      </c>
      <c r="G213" s="11" t="s">
        <v>1071</v>
      </c>
      <c r="H213" s="11" t="s">
        <v>1073</v>
      </c>
      <c r="I213" s="11" t="s">
        <v>1075</v>
      </c>
      <c r="J213" s="11" t="s">
        <v>1406</v>
      </c>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row>
    <row r="214" spans="1:53" ht="42" customHeight="1" x14ac:dyDescent="0.3">
      <c r="A214" s="11" t="s">
        <v>1906</v>
      </c>
      <c r="B214" s="11" t="s">
        <v>1405</v>
      </c>
      <c r="C214" s="11" t="str">
        <f t="shared" si="6"/>
        <v>213: pad</v>
      </c>
      <c r="D214" s="11" t="str">
        <f t="shared" si="7"/>
        <v>pad: Wie kann man das übersetzen?</v>
      </c>
      <c r="E214" s="11" t="s">
        <v>1070</v>
      </c>
      <c r="F214" s="11" t="s">
        <v>1071</v>
      </c>
      <c r="G214" s="11" t="s">
        <v>1073</v>
      </c>
      <c r="H214" s="11" t="s">
        <v>1075</v>
      </c>
      <c r="I214" s="11" t="s">
        <v>1077</v>
      </c>
      <c r="J214" s="11" t="s">
        <v>1406</v>
      </c>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row>
    <row r="215" spans="1:53" ht="42" customHeight="1" x14ac:dyDescent="0.3">
      <c r="A215" s="11" t="s">
        <v>1907</v>
      </c>
      <c r="B215" s="11" t="s">
        <v>1405</v>
      </c>
      <c r="C215" s="11" t="str">
        <f t="shared" si="6"/>
        <v>214: pallet</v>
      </c>
      <c r="D215" s="11" t="str">
        <f t="shared" si="7"/>
        <v>pallet: Wie kann man das übersetzen?</v>
      </c>
      <c r="E215" s="11" t="s">
        <v>1072</v>
      </c>
      <c r="F215" s="11" t="s">
        <v>1073</v>
      </c>
      <c r="G215" s="11" t="s">
        <v>1075</v>
      </c>
      <c r="H215" s="11" t="s">
        <v>1077</v>
      </c>
      <c r="I215" s="11" t="s">
        <v>1079</v>
      </c>
      <c r="J215" s="11" t="s">
        <v>1406</v>
      </c>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row>
    <row r="216" spans="1:53" ht="42" customHeight="1" x14ac:dyDescent="0.3">
      <c r="A216" s="11" t="s">
        <v>1908</v>
      </c>
      <c r="B216" s="11" t="s">
        <v>1405</v>
      </c>
      <c r="C216" s="11" t="str">
        <f t="shared" si="6"/>
        <v>215: paper clip</v>
      </c>
      <c r="D216" s="11" t="str">
        <f t="shared" si="7"/>
        <v>paper clip: Wie kann man das übersetzen?</v>
      </c>
      <c r="E216" s="11" t="s">
        <v>1074</v>
      </c>
      <c r="F216" s="11" t="s">
        <v>1075</v>
      </c>
      <c r="G216" s="11" t="s">
        <v>1077</v>
      </c>
      <c r="H216" s="11" t="s">
        <v>1079</v>
      </c>
      <c r="I216" s="11" t="s">
        <v>1081</v>
      </c>
      <c r="J216" s="11" t="s">
        <v>1406</v>
      </c>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row>
    <row r="217" spans="1:53" ht="42" customHeight="1" x14ac:dyDescent="0.3">
      <c r="A217" s="11" t="s">
        <v>1909</v>
      </c>
      <c r="B217" s="11" t="s">
        <v>1405</v>
      </c>
      <c r="C217" s="11" t="str">
        <f t="shared" si="6"/>
        <v>216: parties</v>
      </c>
      <c r="D217" s="11" t="str">
        <f t="shared" si="7"/>
        <v>parties: Wie kann man das übersetzen?</v>
      </c>
      <c r="E217" s="11" t="s">
        <v>1076</v>
      </c>
      <c r="F217" s="11" t="s">
        <v>1077</v>
      </c>
      <c r="G217" s="11" t="s">
        <v>1079</v>
      </c>
      <c r="H217" s="11" t="s">
        <v>1081</v>
      </c>
      <c r="I217" s="11" t="s">
        <v>1083</v>
      </c>
      <c r="J217" s="11" t="s">
        <v>1406</v>
      </c>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row>
    <row r="218" spans="1:53" ht="42" customHeight="1" x14ac:dyDescent="0.3">
      <c r="A218" s="11" t="s">
        <v>1910</v>
      </c>
      <c r="B218" s="11" t="s">
        <v>1405</v>
      </c>
      <c r="C218" s="11" t="str">
        <f t="shared" si="6"/>
        <v>217: partitioning</v>
      </c>
      <c r="D218" s="11" t="str">
        <f t="shared" si="7"/>
        <v>partitioning: Wie kann man das übersetzen?</v>
      </c>
      <c r="E218" s="11" t="s">
        <v>1078</v>
      </c>
      <c r="F218" s="11" t="s">
        <v>1079</v>
      </c>
      <c r="G218" s="11" t="s">
        <v>1081</v>
      </c>
      <c r="H218" s="11" t="s">
        <v>1083</v>
      </c>
      <c r="I218" s="11" t="s">
        <v>1085</v>
      </c>
      <c r="J218" s="11" t="s">
        <v>1406</v>
      </c>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row>
    <row r="219" spans="1:53" ht="42" customHeight="1" x14ac:dyDescent="0.3">
      <c r="A219" s="11" t="s">
        <v>1911</v>
      </c>
      <c r="B219" s="11" t="s">
        <v>1405</v>
      </c>
      <c r="C219" s="11" t="str">
        <f t="shared" si="6"/>
        <v>218: party</v>
      </c>
      <c r="D219" s="11" t="str">
        <f t="shared" si="7"/>
        <v>party: Wie kann man das übersetzen?</v>
      </c>
      <c r="E219" s="11" t="s">
        <v>1080</v>
      </c>
      <c r="F219" s="11" t="s">
        <v>1081</v>
      </c>
      <c r="G219" s="11" t="s">
        <v>1083</v>
      </c>
      <c r="H219" s="11" t="s">
        <v>1085</v>
      </c>
      <c r="I219" s="11" t="s">
        <v>1087</v>
      </c>
      <c r="J219" s="11" t="s">
        <v>1406</v>
      </c>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row>
    <row r="220" spans="1:53" ht="42" customHeight="1" x14ac:dyDescent="0.3">
      <c r="A220" s="11" t="s">
        <v>1912</v>
      </c>
      <c r="B220" s="11" t="s">
        <v>1405</v>
      </c>
      <c r="C220" s="11" t="str">
        <f t="shared" si="6"/>
        <v>219: payment</v>
      </c>
      <c r="D220" s="11" t="str">
        <f t="shared" si="7"/>
        <v>payment: Wie kann man das übersetzen?</v>
      </c>
      <c r="E220" s="11" t="s">
        <v>1082</v>
      </c>
      <c r="F220" s="11" t="s">
        <v>1083</v>
      </c>
      <c r="G220" s="11" t="s">
        <v>1085</v>
      </c>
      <c r="H220" s="11" t="s">
        <v>1087</v>
      </c>
      <c r="I220" s="11" t="s">
        <v>1089</v>
      </c>
      <c r="J220" s="11" t="s">
        <v>1406</v>
      </c>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row>
    <row r="221" spans="1:53" ht="42" customHeight="1" x14ac:dyDescent="0.3">
      <c r="A221" s="11" t="s">
        <v>1913</v>
      </c>
      <c r="B221" s="11" t="s">
        <v>1405</v>
      </c>
      <c r="C221" s="11" t="str">
        <f t="shared" si="6"/>
        <v>220: personal</v>
      </c>
      <c r="D221" s="11" t="str">
        <f t="shared" si="7"/>
        <v>personal: Wie kann man das übersetzen?</v>
      </c>
      <c r="E221" s="11" t="s">
        <v>1084</v>
      </c>
      <c r="F221" s="11" t="s">
        <v>1085</v>
      </c>
      <c r="G221" s="11" t="s">
        <v>1087</v>
      </c>
      <c r="H221" s="11" t="s">
        <v>1089</v>
      </c>
      <c r="I221" s="11" t="s">
        <v>1091</v>
      </c>
      <c r="J221" s="11" t="s">
        <v>1406</v>
      </c>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row>
    <row r="222" spans="1:53" ht="42" customHeight="1" x14ac:dyDescent="0.3">
      <c r="A222" s="11" t="s">
        <v>1914</v>
      </c>
      <c r="B222" s="11" t="s">
        <v>1405</v>
      </c>
      <c r="C222" s="11" t="str">
        <f t="shared" si="6"/>
        <v>221: photocopier</v>
      </c>
      <c r="D222" s="11" t="str">
        <f t="shared" si="7"/>
        <v>photocopier: Wie kann man das übersetzen?</v>
      </c>
      <c r="E222" s="11" t="s">
        <v>1086</v>
      </c>
      <c r="F222" s="11" t="s">
        <v>1087</v>
      </c>
      <c r="G222" s="11" t="s">
        <v>1089</v>
      </c>
      <c r="H222" s="11" t="s">
        <v>1091</v>
      </c>
      <c r="I222" s="11" t="s">
        <v>1093</v>
      </c>
      <c r="J222" s="11" t="s">
        <v>1406</v>
      </c>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row>
    <row r="223" spans="1:53" ht="42" customHeight="1" x14ac:dyDescent="0.3">
      <c r="A223" s="11" t="s">
        <v>1915</v>
      </c>
      <c r="B223" s="11" t="s">
        <v>1405</v>
      </c>
      <c r="C223" s="11" t="str">
        <f t="shared" si="6"/>
        <v>222: PLC, private limited company</v>
      </c>
      <c r="D223" s="11" t="str">
        <f t="shared" si="7"/>
        <v>PLC, private limited company: Wie kann man das übersetzen?</v>
      </c>
      <c r="E223" s="11" t="s">
        <v>1088</v>
      </c>
      <c r="F223" s="11" t="s">
        <v>1089</v>
      </c>
      <c r="G223" s="11" t="s">
        <v>1091</v>
      </c>
      <c r="H223" s="11" t="s">
        <v>1093</v>
      </c>
      <c r="I223" s="11" t="s">
        <v>1095</v>
      </c>
      <c r="J223" s="11" t="s">
        <v>1406</v>
      </c>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row>
    <row r="224" spans="1:53" ht="42" customHeight="1" x14ac:dyDescent="0.3">
      <c r="A224" s="11" t="s">
        <v>1916</v>
      </c>
      <c r="B224" s="11" t="s">
        <v>1405</v>
      </c>
      <c r="C224" s="11" t="str">
        <f t="shared" si="6"/>
        <v>223: post room</v>
      </c>
      <c r="D224" s="11" t="str">
        <f t="shared" si="7"/>
        <v>post room: Wie kann man das übersetzen?</v>
      </c>
      <c r="E224" s="11" t="s">
        <v>1090</v>
      </c>
      <c r="F224" s="11" t="s">
        <v>1091</v>
      </c>
      <c r="G224" s="11" t="s">
        <v>1093</v>
      </c>
      <c r="H224" s="11" t="s">
        <v>1095</v>
      </c>
      <c r="I224" s="11" t="s">
        <v>1097</v>
      </c>
      <c r="J224" s="11" t="s">
        <v>1406</v>
      </c>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row>
    <row r="225" spans="1:53" ht="42" customHeight="1" x14ac:dyDescent="0.3">
      <c r="A225" s="11" t="s">
        <v>1917</v>
      </c>
      <c r="B225" s="11" t="s">
        <v>1405</v>
      </c>
      <c r="C225" s="11" t="str">
        <f t="shared" si="6"/>
        <v>224: postal delay</v>
      </c>
      <c r="D225" s="11" t="str">
        <f t="shared" si="7"/>
        <v>postal delay: Wie kann man das übersetzen?</v>
      </c>
      <c r="E225" s="11" t="s">
        <v>1092</v>
      </c>
      <c r="F225" s="11" t="s">
        <v>1093</v>
      </c>
      <c r="G225" s="11" t="s">
        <v>1095</v>
      </c>
      <c r="H225" s="11" t="s">
        <v>1097</v>
      </c>
      <c r="I225" s="11" t="s">
        <v>1099</v>
      </c>
      <c r="J225" s="11" t="s">
        <v>1406</v>
      </c>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row>
    <row r="226" spans="1:53" ht="42" customHeight="1" x14ac:dyDescent="0.3">
      <c r="A226" s="11" t="s">
        <v>1918</v>
      </c>
      <c r="B226" s="11" t="s">
        <v>1405</v>
      </c>
      <c r="C226" s="11" t="str">
        <f t="shared" si="6"/>
        <v>225: postcode</v>
      </c>
      <c r="D226" s="11" t="str">
        <f t="shared" si="7"/>
        <v>postcode: Wie kann man das übersetzen?</v>
      </c>
      <c r="E226" s="11" t="s">
        <v>1094</v>
      </c>
      <c r="F226" s="11" t="s">
        <v>1095</v>
      </c>
      <c r="G226" s="11" t="s">
        <v>1097</v>
      </c>
      <c r="H226" s="11" t="s">
        <v>1099</v>
      </c>
      <c r="I226" s="11" t="s">
        <v>1101</v>
      </c>
      <c r="J226" s="11" t="s">
        <v>1406</v>
      </c>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row>
    <row r="227" spans="1:53" ht="42" customHeight="1" x14ac:dyDescent="0.3">
      <c r="A227" s="11" t="s">
        <v>1919</v>
      </c>
      <c r="B227" s="11" t="s">
        <v>1405</v>
      </c>
      <c r="C227" s="11" t="str">
        <f t="shared" si="6"/>
        <v>226: preceding</v>
      </c>
      <c r="D227" s="11" t="str">
        <f t="shared" si="7"/>
        <v>preceding: Wie kann man das übersetzen?</v>
      </c>
      <c r="E227" s="11" t="s">
        <v>1096</v>
      </c>
      <c r="F227" s="11" t="s">
        <v>1097</v>
      </c>
      <c r="G227" s="11" t="s">
        <v>1099</v>
      </c>
      <c r="H227" s="11" t="s">
        <v>1101</v>
      </c>
      <c r="I227" s="11" t="s">
        <v>1103</v>
      </c>
      <c r="J227" s="11" t="s">
        <v>1406</v>
      </c>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row>
    <row r="228" spans="1:53" ht="42" customHeight="1" x14ac:dyDescent="0.3">
      <c r="A228" s="11" t="s">
        <v>1920</v>
      </c>
      <c r="B228" s="11" t="s">
        <v>1405</v>
      </c>
      <c r="C228" s="11" t="str">
        <f t="shared" si="6"/>
        <v>227: precisely</v>
      </c>
      <c r="D228" s="11" t="str">
        <f t="shared" si="7"/>
        <v>precisely: Wie kann man das übersetzen?</v>
      </c>
      <c r="E228" s="11" t="s">
        <v>1098</v>
      </c>
      <c r="F228" s="11" t="s">
        <v>1099</v>
      </c>
      <c r="G228" s="11" t="s">
        <v>1101</v>
      </c>
      <c r="H228" s="11" t="s">
        <v>1103</v>
      </c>
      <c r="I228" s="11" t="s">
        <v>1105</v>
      </c>
      <c r="J228" s="11" t="s">
        <v>1406</v>
      </c>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row>
    <row r="229" spans="1:53" ht="42" customHeight="1" x14ac:dyDescent="0.3">
      <c r="A229" s="11" t="s">
        <v>1921</v>
      </c>
      <c r="B229" s="11" t="s">
        <v>1405</v>
      </c>
      <c r="C229" s="11" t="str">
        <f t="shared" si="6"/>
        <v>228: premises</v>
      </c>
      <c r="D229" s="11" t="str">
        <f t="shared" si="7"/>
        <v>premises: Wie kann man das übersetzen?</v>
      </c>
      <c r="E229" s="11" t="s">
        <v>1100</v>
      </c>
      <c r="F229" s="11" t="s">
        <v>1101</v>
      </c>
      <c r="G229" s="11" t="s">
        <v>1103</v>
      </c>
      <c r="H229" s="11" t="s">
        <v>1105</v>
      </c>
      <c r="I229" s="11" t="s">
        <v>1107</v>
      </c>
      <c r="J229" s="11" t="s">
        <v>1406</v>
      </c>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row>
    <row r="230" spans="1:53" ht="42" customHeight="1" x14ac:dyDescent="0.3">
      <c r="A230" s="11" t="s">
        <v>1922</v>
      </c>
      <c r="B230" s="11" t="s">
        <v>1405</v>
      </c>
      <c r="C230" s="11" t="str">
        <f t="shared" si="6"/>
        <v>229: preparatory</v>
      </c>
      <c r="D230" s="11" t="str">
        <f t="shared" si="7"/>
        <v>preparatory: Wie kann man das übersetzen?</v>
      </c>
      <c r="E230" s="11" t="s">
        <v>1102</v>
      </c>
      <c r="F230" s="11" t="s">
        <v>1103</v>
      </c>
      <c r="G230" s="11" t="s">
        <v>1105</v>
      </c>
      <c r="H230" s="11" t="s">
        <v>1107</v>
      </c>
      <c r="I230" s="11" t="s">
        <v>1109</v>
      </c>
      <c r="J230" s="11" t="s">
        <v>1406</v>
      </c>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row>
    <row r="231" spans="1:53" ht="42" customHeight="1" x14ac:dyDescent="0.3">
      <c r="A231" s="11" t="s">
        <v>1923</v>
      </c>
      <c r="B231" s="11" t="s">
        <v>1405</v>
      </c>
      <c r="C231" s="11" t="str">
        <f t="shared" si="6"/>
        <v>230: previous</v>
      </c>
      <c r="D231" s="11" t="str">
        <f t="shared" si="7"/>
        <v>previous: Wie kann man das übersetzen?</v>
      </c>
      <c r="E231" s="11" t="s">
        <v>1104</v>
      </c>
      <c r="F231" s="11" t="s">
        <v>1105</v>
      </c>
      <c r="G231" s="11" t="s">
        <v>1107</v>
      </c>
      <c r="H231" s="11" t="s">
        <v>1109</v>
      </c>
      <c r="I231" s="11" t="s">
        <v>454</v>
      </c>
      <c r="J231" s="11" t="s">
        <v>1406</v>
      </c>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row>
    <row r="232" spans="1:53" ht="42" customHeight="1" x14ac:dyDescent="0.3">
      <c r="A232" s="11" t="s">
        <v>1924</v>
      </c>
      <c r="B232" s="11" t="s">
        <v>1405</v>
      </c>
      <c r="C232" s="11" t="str">
        <f t="shared" si="6"/>
        <v>231: previous appointment</v>
      </c>
      <c r="D232" s="11" t="str">
        <f t="shared" si="7"/>
        <v>previous appointment: Wie kann man das übersetzen?</v>
      </c>
      <c r="E232" s="11" t="s">
        <v>1106</v>
      </c>
      <c r="F232" s="11" t="s">
        <v>1107</v>
      </c>
      <c r="G232" s="11" t="s">
        <v>1109</v>
      </c>
      <c r="H232" s="11" t="s">
        <v>454</v>
      </c>
      <c r="I232" s="11" t="s">
        <v>1112</v>
      </c>
      <c r="J232" s="11" t="s">
        <v>1406</v>
      </c>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row>
    <row r="233" spans="1:53" ht="42" customHeight="1" x14ac:dyDescent="0.3">
      <c r="A233" s="11" t="s">
        <v>1925</v>
      </c>
      <c r="B233" s="11" t="s">
        <v>1405</v>
      </c>
      <c r="C233" s="11" t="str">
        <f t="shared" si="6"/>
        <v>232: price</v>
      </c>
      <c r="D233" s="11" t="str">
        <f t="shared" si="7"/>
        <v>price: Wie kann man das übersetzen?</v>
      </c>
      <c r="E233" s="11" t="s">
        <v>1108</v>
      </c>
      <c r="F233" s="11" t="s">
        <v>1109</v>
      </c>
      <c r="G233" s="11" t="s">
        <v>454</v>
      </c>
      <c r="H233" s="11" t="s">
        <v>1112</v>
      </c>
      <c r="I233" s="11" t="s">
        <v>1114</v>
      </c>
      <c r="J233" s="11" t="s">
        <v>1406</v>
      </c>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row>
    <row r="234" spans="1:53" ht="42" customHeight="1" x14ac:dyDescent="0.3">
      <c r="A234" s="11" t="s">
        <v>1926</v>
      </c>
      <c r="B234" s="11" t="s">
        <v>1405</v>
      </c>
      <c r="C234" s="11" t="str">
        <f t="shared" si="6"/>
        <v>233: product</v>
      </c>
      <c r="D234" s="11" t="str">
        <f t="shared" si="7"/>
        <v>product: Wie kann man das übersetzen?</v>
      </c>
      <c r="E234" s="11" t="s">
        <v>1110</v>
      </c>
      <c r="F234" s="11" t="s">
        <v>454</v>
      </c>
      <c r="G234" s="11" t="s">
        <v>1112</v>
      </c>
      <c r="H234" s="11" t="s">
        <v>1114</v>
      </c>
      <c r="I234" s="11" t="s">
        <v>1116</v>
      </c>
      <c r="J234" s="11" t="s">
        <v>1406</v>
      </c>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row>
    <row r="235" spans="1:53" ht="42" customHeight="1" x14ac:dyDescent="0.3">
      <c r="A235" s="11" t="s">
        <v>1927</v>
      </c>
      <c r="B235" s="11" t="s">
        <v>1405</v>
      </c>
      <c r="C235" s="11" t="str">
        <f t="shared" si="6"/>
        <v>234: production manager</v>
      </c>
      <c r="D235" s="11" t="str">
        <f t="shared" si="7"/>
        <v>production manager: Wie kann man das übersetzen?</v>
      </c>
      <c r="E235" s="11" t="s">
        <v>1111</v>
      </c>
      <c r="F235" s="11" t="s">
        <v>1112</v>
      </c>
      <c r="G235" s="11" t="s">
        <v>1114</v>
      </c>
      <c r="H235" s="11" t="s">
        <v>1116</v>
      </c>
      <c r="I235" s="11" t="s">
        <v>1118</v>
      </c>
      <c r="J235" s="11" t="s">
        <v>1406</v>
      </c>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row>
    <row r="236" spans="1:53" ht="42" customHeight="1" x14ac:dyDescent="0.3">
      <c r="A236" s="11" t="s">
        <v>1928</v>
      </c>
      <c r="B236" s="11" t="s">
        <v>1405</v>
      </c>
      <c r="C236" s="11" t="str">
        <f t="shared" si="6"/>
        <v>235: profit margin</v>
      </c>
      <c r="D236" s="11" t="str">
        <f t="shared" si="7"/>
        <v>profit margin: Wie kann man das übersetzen?</v>
      </c>
      <c r="E236" s="11" t="s">
        <v>1113</v>
      </c>
      <c r="F236" s="11" t="s">
        <v>1114</v>
      </c>
      <c r="G236" s="11" t="s">
        <v>1116</v>
      </c>
      <c r="H236" s="11" t="s">
        <v>1118</v>
      </c>
      <c r="I236" s="11" t="s">
        <v>1120</v>
      </c>
      <c r="J236" s="11" t="s">
        <v>1406</v>
      </c>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row>
    <row r="237" spans="1:53" ht="42" customHeight="1" x14ac:dyDescent="0.3">
      <c r="A237" s="11" t="s">
        <v>1929</v>
      </c>
      <c r="B237" s="11" t="s">
        <v>1405</v>
      </c>
      <c r="C237" s="11" t="str">
        <f t="shared" si="6"/>
        <v>236: prompt</v>
      </c>
      <c r="D237" s="11" t="str">
        <f t="shared" si="7"/>
        <v>prompt: Wie kann man das übersetzen?</v>
      </c>
      <c r="E237" s="11" t="s">
        <v>1115</v>
      </c>
      <c r="F237" s="11" t="s">
        <v>1116</v>
      </c>
      <c r="G237" s="11" t="s">
        <v>1118</v>
      </c>
      <c r="H237" s="11" t="s">
        <v>1120</v>
      </c>
      <c r="I237" s="11" t="s">
        <v>1122</v>
      </c>
      <c r="J237" s="11" t="s">
        <v>1406</v>
      </c>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row>
    <row r="238" spans="1:53" ht="42" customHeight="1" x14ac:dyDescent="0.3">
      <c r="A238" s="11" t="s">
        <v>1930</v>
      </c>
      <c r="B238" s="11" t="s">
        <v>1405</v>
      </c>
      <c r="C238" s="11" t="str">
        <f t="shared" si="6"/>
        <v>237: property</v>
      </c>
      <c r="D238" s="11" t="str">
        <f t="shared" si="7"/>
        <v>property: Wie kann man das übersetzen?</v>
      </c>
      <c r="E238" s="11" t="s">
        <v>1117</v>
      </c>
      <c r="F238" s="11" t="s">
        <v>1118</v>
      </c>
      <c r="G238" s="11" t="s">
        <v>1120</v>
      </c>
      <c r="H238" s="11" t="s">
        <v>1122</v>
      </c>
      <c r="I238" s="11" t="s">
        <v>1124</v>
      </c>
      <c r="J238" s="11" t="s">
        <v>1406</v>
      </c>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row>
    <row r="239" spans="1:53" ht="42" customHeight="1" x14ac:dyDescent="0.3">
      <c r="A239" s="11" t="s">
        <v>1931</v>
      </c>
      <c r="B239" s="11" t="s">
        <v>1405</v>
      </c>
      <c r="C239" s="11" t="str">
        <f t="shared" si="6"/>
        <v>238: provided that</v>
      </c>
      <c r="D239" s="11" t="str">
        <f t="shared" si="7"/>
        <v>provided that: Wie kann man das übersetzen?</v>
      </c>
      <c r="E239" s="11" t="s">
        <v>1119</v>
      </c>
      <c r="F239" s="11" t="s">
        <v>1120</v>
      </c>
      <c r="G239" s="11" t="s">
        <v>1122</v>
      </c>
      <c r="H239" s="11" t="s">
        <v>1124</v>
      </c>
      <c r="I239" s="11" t="s">
        <v>1126</v>
      </c>
      <c r="J239" s="11" t="s">
        <v>1406</v>
      </c>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row>
    <row r="240" spans="1:53" ht="42" customHeight="1" x14ac:dyDescent="0.3">
      <c r="A240" s="11" t="s">
        <v>1932</v>
      </c>
      <c r="B240" s="11" t="s">
        <v>1405</v>
      </c>
      <c r="C240" s="11" t="str">
        <f t="shared" si="6"/>
        <v>239: punch</v>
      </c>
      <c r="D240" s="11" t="str">
        <f t="shared" si="7"/>
        <v>punch: Wie kann man das übersetzen?</v>
      </c>
      <c r="E240" s="11" t="s">
        <v>1121</v>
      </c>
      <c r="F240" s="11" t="s">
        <v>1122</v>
      </c>
      <c r="G240" s="11" t="s">
        <v>1124</v>
      </c>
      <c r="H240" s="11" t="s">
        <v>1126</v>
      </c>
      <c r="I240" s="11" t="s">
        <v>1128</v>
      </c>
      <c r="J240" s="11" t="s">
        <v>1406</v>
      </c>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row>
    <row r="241" spans="1:53" ht="42" customHeight="1" x14ac:dyDescent="0.3">
      <c r="A241" s="11" t="s">
        <v>1933</v>
      </c>
      <c r="B241" s="11" t="s">
        <v>1405</v>
      </c>
      <c r="C241" s="11" t="str">
        <f t="shared" si="6"/>
        <v>240: purchase</v>
      </c>
      <c r="D241" s="11" t="str">
        <f t="shared" si="7"/>
        <v>purchase: Wie kann man das übersetzen?</v>
      </c>
      <c r="E241" s="11" t="s">
        <v>1123</v>
      </c>
      <c r="F241" s="11" t="s">
        <v>1124</v>
      </c>
      <c r="G241" s="11" t="s">
        <v>1126</v>
      </c>
      <c r="H241" s="11" t="s">
        <v>1128</v>
      </c>
      <c r="I241" s="11" t="s">
        <v>1130</v>
      </c>
      <c r="J241" s="11" t="s">
        <v>1406</v>
      </c>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row>
    <row r="242" spans="1:53" ht="42" customHeight="1" x14ac:dyDescent="0.3">
      <c r="A242" s="11" t="s">
        <v>1934</v>
      </c>
      <c r="B242" s="11" t="s">
        <v>1405</v>
      </c>
      <c r="C242" s="11" t="str">
        <f t="shared" si="6"/>
        <v>241: purchase department</v>
      </c>
      <c r="D242" s="11" t="str">
        <f t="shared" si="7"/>
        <v>purchase department: Wie kann man das übersetzen?</v>
      </c>
      <c r="E242" s="11" t="s">
        <v>1125</v>
      </c>
      <c r="F242" s="11" t="s">
        <v>1126</v>
      </c>
      <c r="G242" s="11" t="s">
        <v>1128</v>
      </c>
      <c r="H242" s="11" t="s">
        <v>1130</v>
      </c>
      <c r="I242" s="11" t="s">
        <v>1132</v>
      </c>
      <c r="J242" s="11" t="s">
        <v>1406</v>
      </c>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row>
    <row r="243" spans="1:53" ht="42" customHeight="1" x14ac:dyDescent="0.3">
      <c r="A243" s="11" t="s">
        <v>1935</v>
      </c>
      <c r="B243" s="11" t="s">
        <v>1405</v>
      </c>
      <c r="C243" s="11" t="str">
        <f t="shared" si="6"/>
        <v>242: quantity</v>
      </c>
      <c r="D243" s="11" t="str">
        <f t="shared" si="7"/>
        <v>quantity: Wie kann man das übersetzen?</v>
      </c>
      <c r="E243" s="11" t="s">
        <v>1127</v>
      </c>
      <c r="F243" s="11" t="s">
        <v>1128</v>
      </c>
      <c r="G243" s="11" t="s">
        <v>1130</v>
      </c>
      <c r="H243" s="11" t="s">
        <v>1132</v>
      </c>
      <c r="I243" s="11" t="s">
        <v>1134</v>
      </c>
      <c r="J243" s="11" t="s">
        <v>1406</v>
      </c>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row>
    <row r="244" spans="1:53" ht="42" customHeight="1" x14ac:dyDescent="0.3">
      <c r="A244" s="11" t="s">
        <v>1936</v>
      </c>
      <c r="B244" s="11" t="s">
        <v>1405</v>
      </c>
      <c r="C244" s="11" t="str">
        <f t="shared" si="6"/>
        <v>243: quotation, offer</v>
      </c>
      <c r="D244" s="11" t="str">
        <f t="shared" si="7"/>
        <v>quotation, offer: Wie kann man das übersetzen?</v>
      </c>
      <c r="E244" s="11" t="s">
        <v>1129</v>
      </c>
      <c r="F244" s="11" t="s">
        <v>1130</v>
      </c>
      <c r="G244" s="11" t="s">
        <v>1132</v>
      </c>
      <c r="H244" s="11" t="s">
        <v>1134</v>
      </c>
      <c r="I244" s="11" t="s">
        <v>1136</v>
      </c>
      <c r="J244" s="11" t="s">
        <v>1406</v>
      </c>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row>
    <row r="245" spans="1:53" ht="42" customHeight="1" x14ac:dyDescent="0.3">
      <c r="A245" s="11" t="s">
        <v>1937</v>
      </c>
      <c r="B245" s="11" t="s">
        <v>1405</v>
      </c>
      <c r="C245" s="11" t="str">
        <f t="shared" si="6"/>
        <v>244: range</v>
      </c>
      <c r="D245" s="11" t="str">
        <f t="shared" si="7"/>
        <v>range: Wie kann man das übersetzen?</v>
      </c>
      <c r="E245" s="11" t="s">
        <v>1131</v>
      </c>
      <c r="F245" s="11" t="s">
        <v>1132</v>
      </c>
      <c r="G245" s="11" t="s">
        <v>1134</v>
      </c>
      <c r="H245" s="11" t="s">
        <v>1136</v>
      </c>
      <c r="I245" s="11" t="s">
        <v>1138</v>
      </c>
      <c r="J245" s="11" t="s">
        <v>1406</v>
      </c>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row>
    <row r="246" spans="1:53" ht="42" customHeight="1" x14ac:dyDescent="0.3">
      <c r="A246" s="11" t="s">
        <v>1938</v>
      </c>
      <c r="B246" s="11" t="s">
        <v>1405</v>
      </c>
      <c r="C246" s="11" t="str">
        <f t="shared" si="6"/>
        <v>245: ready to send</v>
      </c>
      <c r="D246" s="11" t="str">
        <f t="shared" si="7"/>
        <v>ready to send: Wie kann man das übersetzen?</v>
      </c>
      <c r="E246" s="11" t="s">
        <v>1133</v>
      </c>
      <c r="F246" s="11" t="s">
        <v>1134</v>
      </c>
      <c r="G246" s="11" t="s">
        <v>1136</v>
      </c>
      <c r="H246" s="11" t="s">
        <v>1138</v>
      </c>
      <c r="I246" s="11" t="s">
        <v>1140</v>
      </c>
      <c r="J246" s="11" t="s">
        <v>1406</v>
      </c>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row>
    <row r="247" spans="1:53" ht="42" customHeight="1" x14ac:dyDescent="0.3">
      <c r="A247" s="11" t="s">
        <v>1939</v>
      </c>
      <c r="B247" s="11" t="s">
        <v>1405</v>
      </c>
      <c r="C247" s="11" t="str">
        <f t="shared" si="6"/>
        <v>246: receipt</v>
      </c>
      <c r="D247" s="11" t="str">
        <f t="shared" si="7"/>
        <v>receipt: Wie kann man das übersetzen?</v>
      </c>
      <c r="E247" s="11" t="s">
        <v>1135</v>
      </c>
      <c r="F247" s="11" t="s">
        <v>1136</v>
      </c>
      <c r="G247" s="11" t="s">
        <v>1138</v>
      </c>
      <c r="H247" s="11" t="s">
        <v>1140</v>
      </c>
      <c r="I247" s="11" t="s">
        <v>1142</v>
      </c>
      <c r="J247" s="11" t="s">
        <v>1406</v>
      </c>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row>
    <row r="248" spans="1:53" ht="42" customHeight="1" x14ac:dyDescent="0.3">
      <c r="A248" s="11" t="s">
        <v>1940</v>
      </c>
      <c r="B248" s="11" t="s">
        <v>1405</v>
      </c>
      <c r="C248" s="11" t="str">
        <f t="shared" si="6"/>
        <v>247: receive</v>
      </c>
      <c r="D248" s="11" t="str">
        <f t="shared" si="7"/>
        <v>receive: Wie kann man das übersetzen?</v>
      </c>
      <c r="E248" s="11" t="s">
        <v>1137</v>
      </c>
      <c r="F248" s="11" t="s">
        <v>1138</v>
      </c>
      <c r="G248" s="11" t="s">
        <v>1140</v>
      </c>
      <c r="H248" s="11" t="s">
        <v>1142</v>
      </c>
      <c r="I248" s="11" t="s">
        <v>1144</v>
      </c>
      <c r="J248" s="11" t="s">
        <v>1406</v>
      </c>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row>
    <row r="249" spans="1:53" ht="42" customHeight="1" x14ac:dyDescent="0.3">
      <c r="A249" s="11" t="s">
        <v>1941</v>
      </c>
      <c r="B249" s="11" t="s">
        <v>1405</v>
      </c>
      <c r="C249" s="11" t="str">
        <f t="shared" si="6"/>
        <v>248: recent</v>
      </c>
      <c r="D249" s="11" t="str">
        <f t="shared" si="7"/>
        <v>recent: Wie kann man das übersetzen?</v>
      </c>
      <c r="E249" s="11" t="s">
        <v>1139</v>
      </c>
      <c r="F249" s="11" t="s">
        <v>1140</v>
      </c>
      <c r="G249" s="11" t="s">
        <v>1142</v>
      </c>
      <c r="H249" s="11" t="s">
        <v>1144</v>
      </c>
      <c r="I249" s="11" t="s">
        <v>1146</v>
      </c>
      <c r="J249" s="11" t="s">
        <v>1406</v>
      </c>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row>
    <row r="250" spans="1:53" ht="42" customHeight="1" x14ac:dyDescent="0.3">
      <c r="A250" s="11" t="s">
        <v>1942</v>
      </c>
      <c r="B250" s="11" t="s">
        <v>1405</v>
      </c>
      <c r="C250" s="11" t="str">
        <f t="shared" si="6"/>
        <v>249: recently</v>
      </c>
      <c r="D250" s="11" t="str">
        <f t="shared" si="7"/>
        <v>recently: Wie kann man das übersetzen?</v>
      </c>
      <c r="E250" s="11" t="s">
        <v>1141</v>
      </c>
      <c r="F250" s="11" t="s">
        <v>1142</v>
      </c>
      <c r="G250" s="11" t="s">
        <v>1144</v>
      </c>
      <c r="H250" s="11" t="s">
        <v>1146</v>
      </c>
      <c r="I250" s="11" t="s">
        <v>1148</v>
      </c>
      <c r="J250" s="11" t="s">
        <v>1406</v>
      </c>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row>
    <row r="251" spans="1:53" ht="42" customHeight="1" x14ac:dyDescent="0.3">
      <c r="A251" s="11" t="s">
        <v>1943</v>
      </c>
      <c r="B251" s="11" t="s">
        <v>1405</v>
      </c>
      <c r="C251" s="11" t="str">
        <f t="shared" si="6"/>
        <v>250: reception</v>
      </c>
      <c r="D251" s="11" t="str">
        <f t="shared" si="7"/>
        <v>reception: Wie kann man das übersetzen?</v>
      </c>
      <c r="E251" s="11" t="s">
        <v>1143</v>
      </c>
      <c r="F251" s="11" t="s">
        <v>1144</v>
      </c>
      <c r="G251" s="11" t="s">
        <v>1146</v>
      </c>
      <c r="H251" s="11" t="s">
        <v>1148</v>
      </c>
      <c r="I251" s="11" t="s">
        <v>1150</v>
      </c>
      <c r="J251" s="11" t="s">
        <v>1406</v>
      </c>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row>
    <row r="252" spans="1:53" ht="42" customHeight="1" x14ac:dyDescent="0.3">
      <c r="A252" s="11" t="s">
        <v>1944</v>
      </c>
      <c r="B252" s="11" t="s">
        <v>1405</v>
      </c>
      <c r="C252" s="11" t="str">
        <f t="shared" si="6"/>
        <v>251: recipient</v>
      </c>
      <c r="D252" s="11" t="str">
        <f t="shared" si="7"/>
        <v>recipient: Wie kann man das übersetzen?</v>
      </c>
      <c r="E252" s="11" t="s">
        <v>1145</v>
      </c>
      <c r="F252" s="11" t="s">
        <v>1146</v>
      </c>
      <c r="G252" s="11" t="s">
        <v>1148</v>
      </c>
      <c r="H252" s="11" t="s">
        <v>1150</v>
      </c>
      <c r="I252" s="11" t="s">
        <v>1152</v>
      </c>
      <c r="J252" s="11" t="s">
        <v>1406</v>
      </c>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row>
    <row r="253" spans="1:53" ht="42" customHeight="1" x14ac:dyDescent="0.3">
      <c r="A253" s="11" t="s">
        <v>1945</v>
      </c>
      <c r="B253" s="11" t="s">
        <v>1405</v>
      </c>
      <c r="C253" s="11" t="str">
        <f t="shared" si="6"/>
        <v>252: recognizable</v>
      </c>
      <c r="D253" s="11" t="str">
        <f t="shared" si="7"/>
        <v>recognizable: Wie kann man das übersetzen?</v>
      </c>
      <c r="E253" s="11" t="s">
        <v>1147</v>
      </c>
      <c r="F253" s="11" t="s">
        <v>1148</v>
      </c>
      <c r="G253" s="11" t="s">
        <v>1150</v>
      </c>
      <c r="H253" s="11" t="s">
        <v>1152</v>
      </c>
      <c r="I253" s="11" t="s">
        <v>1154</v>
      </c>
      <c r="J253" s="11" t="s">
        <v>1406</v>
      </c>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row>
    <row r="254" spans="1:53" ht="42" customHeight="1" x14ac:dyDescent="0.3">
      <c r="A254" s="11" t="s">
        <v>1946</v>
      </c>
      <c r="B254" s="11" t="s">
        <v>1405</v>
      </c>
      <c r="C254" s="11" t="str">
        <f t="shared" si="6"/>
        <v>253: reconsider</v>
      </c>
      <c r="D254" s="11" t="str">
        <f t="shared" si="7"/>
        <v>reconsider: Wie kann man das übersetzen?</v>
      </c>
      <c r="E254" s="11" t="s">
        <v>1149</v>
      </c>
      <c r="F254" s="11" t="s">
        <v>1150</v>
      </c>
      <c r="G254" s="11" t="s">
        <v>1152</v>
      </c>
      <c r="H254" s="11" t="s">
        <v>1154</v>
      </c>
      <c r="I254" s="11" t="s">
        <v>1156</v>
      </c>
      <c r="J254" s="11" t="s">
        <v>1406</v>
      </c>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row>
    <row r="255" spans="1:53" ht="42" customHeight="1" x14ac:dyDescent="0.3">
      <c r="A255" s="11" t="s">
        <v>1947</v>
      </c>
      <c r="B255" s="11" t="s">
        <v>1405</v>
      </c>
      <c r="C255" s="11" t="str">
        <f t="shared" si="6"/>
        <v>254: reference</v>
      </c>
      <c r="D255" s="11" t="str">
        <f t="shared" si="7"/>
        <v>reference: Wie kann man das übersetzen?</v>
      </c>
      <c r="E255" s="11" t="s">
        <v>1151</v>
      </c>
      <c r="F255" s="11" t="s">
        <v>1152</v>
      </c>
      <c r="G255" s="11" t="s">
        <v>1154</v>
      </c>
      <c r="H255" s="11" t="s">
        <v>1156</v>
      </c>
      <c r="I255" s="11" t="s">
        <v>1158</v>
      </c>
      <c r="J255" s="11" t="s">
        <v>1406</v>
      </c>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row>
    <row r="256" spans="1:53" ht="42" customHeight="1" x14ac:dyDescent="0.3">
      <c r="A256" s="11" t="s">
        <v>1948</v>
      </c>
      <c r="B256" s="11" t="s">
        <v>1405</v>
      </c>
      <c r="C256" s="11" t="str">
        <f t="shared" si="6"/>
        <v>255: refrigerator, fridge</v>
      </c>
      <c r="D256" s="11" t="str">
        <f t="shared" si="7"/>
        <v>refrigerator, fridge: Wie kann man das übersetzen?</v>
      </c>
      <c r="E256" s="11" t="s">
        <v>1153</v>
      </c>
      <c r="F256" s="11" t="s">
        <v>1154</v>
      </c>
      <c r="G256" s="11" t="s">
        <v>1156</v>
      </c>
      <c r="H256" s="11" t="s">
        <v>1158</v>
      </c>
      <c r="I256" s="11" t="s">
        <v>1160</v>
      </c>
      <c r="J256" s="11" t="s">
        <v>1406</v>
      </c>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row>
    <row r="257" spans="1:53" ht="42" customHeight="1" x14ac:dyDescent="0.3">
      <c r="A257" s="11" t="s">
        <v>1949</v>
      </c>
      <c r="B257" s="11" t="s">
        <v>1405</v>
      </c>
      <c r="C257" s="11" t="str">
        <f t="shared" ref="C257:C320" si="8">A257&amp;": "&amp;E257</f>
        <v>256: regards</v>
      </c>
      <c r="D257" s="11" t="str">
        <f t="shared" ref="D257:D320" si="9">E257&amp;": Wie kann man das übersetzen?"</f>
        <v>regards: Wie kann man das übersetzen?</v>
      </c>
      <c r="E257" s="11" t="s">
        <v>1155</v>
      </c>
      <c r="F257" s="11" t="s">
        <v>1156</v>
      </c>
      <c r="G257" s="11" t="s">
        <v>1158</v>
      </c>
      <c r="H257" s="11" t="s">
        <v>1160</v>
      </c>
      <c r="I257" s="11" t="s">
        <v>1162</v>
      </c>
      <c r="J257" s="11" t="s">
        <v>1406</v>
      </c>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row>
    <row r="258" spans="1:53" ht="42" customHeight="1" x14ac:dyDescent="0.3">
      <c r="A258" s="11" t="s">
        <v>1950</v>
      </c>
      <c r="B258" s="11" t="s">
        <v>1405</v>
      </c>
      <c r="C258" s="11" t="str">
        <f t="shared" si="8"/>
        <v>257: regret</v>
      </c>
      <c r="D258" s="11" t="str">
        <f t="shared" si="9"/>
        <v>regret: Wie kann man das übersetzen?</v>
      </c>
      <c r="E258" s="11" t="s">
        <v>1157</v>
      </c>
      <c r="F258" s="11" t="s">
        <v>1158</v>
      </c>
      <c r="G258" s="11" t="s">
        <v>1160</v>
      </c>
      <c r="H258" s="11" t="s">
        <v>1162</v>
      </c>
      <c r="I258" s="11" t="s">
        <v>1164</v>
      </c>
      <c r="J258" s="11" t="s">
        <v>1406</v>
      </c>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row>
    <row r="259" spans="1:53" ht="42" customHeight="1" x14ac:dyDescent="0.3">
      <c r="A259" s="11" t="s">
        <v>1951</v>
      </c>
      <c r="B259" s="11" t="s">
        <v>1405</v>
      </c>
      <c r="C259" s="11" t="str">
        <f t="shared" si="8"/>
        <v>258: relation ship</v>
      </c>
      <c r="D259" s="11" t="str">
        <f t="shared" si="9"/>
        <v>relation ship: Wie kann man das übersetzen?</v>
      </c>
      <c r="E259" s="11" t="s">
        <v>1159</v>
      </c>
      <c r="F259" s="11" t="s">
        <v>1160</v>
      </c>
      <c r="G259" s="11" t="s">
        <v>1162</v>
      </c>
      <c r="H259" s="11" t="s">
        <v>1164</v>
      </c>
      <c r="I259" s="11" t="s">
        <v>1166</v>
      </c>
      <c r="J259" s="11" t="s">
        <v>1406</v>
      </c>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row>
    <row r="260" spans="1:53" ht="42" customHeight="1" x14ac:dyDescent="0.3">
      <c r="A260" s="11" t="s">
        <v>1952</v>
      </c>
      <c r="B260" s="11" t="s">
        <v>1405</v>
      </c>
      <c r="C260" s="11" t="str">
        <f t="shared" si="8"/>
        <v>259: relatively</v>
      </c>
      <c r="D260" s="11" t="str">
        <f t="shared" si="9"/>
        <v>relatively: Wie kann man das übersetzen?</v>
      </c>
      <c r="E260" s="11" t="s">
        <v>1161</v>
      </c>
      <c r="F260" s="11" t="s">
        <v>1162</v>
      </c>
      <c r="G260" s="11" t="s">
        <v>1164</v>
      </c>
      <c r="H260" s="11" t="s">
        <v>1166</v>
      </c>
      <c r="I260" s="11" t="s">
        <v>1168</v>
      </c>
      <c r="J260" s="11" t="s">
        <v>1406</v>
      </c>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row>
    <row r="261" spans="1:53" ht="42" customHeight="1" x14ac:dyDescent="0.3">
      <c r="A261" s="11" t="s">
        <v>1953</v>
      </c>
      <c r="B261" s="11" t="s">
        <v>1405</v>
      </c>
      <c r="C261" s="11" t="str">
        <f t="shared" si="8"/>
        <v>260: rely on</v>
      </c>
      <c r="D261" s="11" t="str">
        <f t="shared" si="9"/>
        <v>rely on: Wie kann man das übersetzen?</v>
      </c>
      <c r="E261" s="11" t="s">
        <v>1163</v>
      </c>
      <c r="F261" s="11" t="s">
        <v>1164</v>
      </c>
      <c r="G261" s="11" t="s">
        <v>1166</v>
      </c>
      <c r="H261" s="11" t="s">
        <v>1168</v>
      </c>
      <c r="I261" s="11" t="s">
        <v>1170</v>
      </c>
      <c r="J261" s="11" t="s">
        <v>1406</v>
      </c>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row>
    <row r="262" spans="1:53" ht="42" customHeight="1" x14ac:dyDescent="0.3">
      <c r="A262" s="11" t="s">
        <v>1954</v>
      </c>
      <c r="B262" s="11" t="s">
        <v>1405</v>
      </c>
      <c r="C262" s="11" t="str">
        <f t="shared" si="8"/>
        <v>261: remainder</v>
      </c>
      <c r="D262" s="11" t="str">
        <f t="shared" si="9"/>
        <v>remainder: Wie kann man das übersetzen?</v>
      </c>
      <c r="E262" s="11" t="s">
        <v>1165</v>
      </c>
      <c r="F262" s="11" t="s">
        <v>1166</v>
      </c>
      <c r="G262" s="11" t="s">
        <v>1168</v>
      </c>
      <c r="H262" s="11" t="s">
        <v>1170</v>
      </c>
      <c r="I262" s="11" t="s">
        <v>1172</v>
      </c>
      <c r="J262" s="11" t="s">
        <v>1406</v>
      </c>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row>
    <row r="263" spans="1:53" ht="42" customHeight="1" x14ac:dyDescent="0.3">
      <c r="A263" s="11" t="s">
        <v>1955</v>
      </c>
      <c r="B263" s="11" t="s">
        <v>1405</v>
      </c>
      <c r="C263" s="11" t="str">
        <f t="shared" si="8"/>
        <v>262: representative</v>
      </c>
      <c r="D263" s="11" t="str">
        <f t="shared" si="9"/>
        <v>representative: Wie kann man das übersetzen?</v>
      </c>
      <c r="E263" s="11" t="s">
        <v>1167</v>
      </c>
      <c r="F263" s="11" t="s">
        <v>1168</v>
      </c>
      <c r="G263" s="11" t="s">
        <v>1170</v>
      </c>
      <c r="H263" s="11" t="s">
        <v>1172</v>
      </c>
      <c r="I263" s="11" t="s">
        <v>1174</v>
      </c>
      <c r="J263" s="11" t="s">
        <v>1406</v>
      </c>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row>
    <row r="264" spans="1:53" ht="42" customHeight="1" x14ac:dyDescent="0.3">
      <c r="A264" s="11" t="s">
        <v>1956</v>
      </c>
      <c r="B264" s="11" t="s">
        <v>1405</v>
      </c>
      <c r="C264" s="11" t="str">
        <f t="shared" si="8"/>
        <v>263: request</v>
      </c>
      <c r="D264" s="11" t="str">
        <f t="shared" si="9"/>
        <v>request: Wie kann man das übersetzen?</v>
      </c>
      <c r="E264" s="11" t="s">
        <v>1169</v>
      </c>
      <c r="F264" s="11" t="s">
        <v>1170</v>
      </c>
      <c r="G264" s="11" t="s">
        <v>1172</v>
      </c>
      <c r="H264" s="11" t="s">
        <v>1174</v>
      </c>
      <c r="I264" s="11" t="s">
        <v>1176</v>
      </c>
      <c r="J264" s="11" t="s">
        <v>1406</v>
      </c>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row>
    <row r="265" spans="1:53" ht="42" customHeight="1" x14ac:dyDescent="0.3">
      <c r="A265" s="11" t="s">
        <v>1957</v>
      </c>
      <c r="B265" s="11" t="s">
        <v>1405</v>
      </c>
      <c r="C265" s="11" t="str">
        <f t="shared" si="8"/>
        <v>264: requirement</v>
      </c>
      <c r="D265" s="11" t="str">
        <f t="shared" si="9"/>
        <v>requirement: Wie kann man das übersetzen?</v>
      </c>
      <c r="E265" s="11" t="s">
        <v>1171</v>
      </c>
      <c r="F265" s="11" t="s">
        <v>1172</v>
      </c>
      <c r="G265" s="11" t="s">
        <v>1174</v>
      </c>
      <c r="H265" s="11" t="s">
        <v>1176</v>
      </c>
      <c r="I265" s="11" t="s">
        <v>1178</v>
      </c>
      <c r="J265" s="11" t="s">
        <v>1406</v>
      </c>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row>
    <row r="266" spans="1:53" ht="42" customHeight="1" x14ac:dyDescent="0.3">
      <c r="A266" s="11" t="s">
        <v>1958</v>
      </c>
      <c r="B266" s="11" t="s">
        <v>1405</v>
      </c>
      <c r="C266" s="11" t="str">
        <f t="shared" si="8"/>
        <v>265: research</v>
      </c>
      <c r="D266" s="11" t="str">
        <f t="shared" si="9"/>
        <v>research: Wie kann man das übersetzen?</v>
      </c>
      <c r="E266" s="11" t="s">
        <v>1173</v>
      </c>
      <c r="F266" s="11" t="s">
        <v>1174</v>
      </c>
      <c r="G266" s="11" t="s">
        <v>1176</v>
      </c>
      <c r="H266" s="11" t="s">
        <v>1178</v>
      </c>
      <c r="I266" s="11" t="s">
        <v>1180</v>
      </c>
      <c r="J266" s="11" t="s">
        <v>1406</v>
      </c>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row>
    <row r="267" spans="1:53" ht="42" customHeight="1" x14ac:dyDescent="0.3">
      <c r="A267" s="11" t="s">
        <v>1959</v>
      </c>
      <c r="B267" s="11" t="s">
        <v>1405</v>
      </c>
      <c r="C267" s="11" t="str">
        <f t="shared" si="8"/>
        <v>266: reservation</v>
      </c>
      <c r="D267" s="11" t="str">
        <f t="shared" si="9"/>
        <v>reservation: Wie kann man das übersetzen?</v>
      </c>
      <c r="E267" s="11" t="s">
        <v>1175</v>
      </c>
      <c r="F267" s="11" t="s">
        <v>1176</v>
      </c>
      <c r="G267" s="11" t="s">
        <v>1178</v>
      </c>
      <c r="H267" s="11" t="s">
        <v>1180</v>
      </c>
      <c r="I267" s="11" t="s">
        <v>1182</v>
      </c>
      <c r="J267" s="11" t="s">
        <v>1406</v>
      </c>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row>
    <row r="268" spans="1:53" ht="42" customHeight="1" x14ac:dyDescent="0.3">
      <c r="A268" s="11" t="s">
        <v>1960</v>
      </c>
      <c r="B268" s="11" t="s">
        <v>1405</v>
      </c>
      <c r="C268" s="11" t="str">
        <f t="shared" si="8"/>
        <v>267: responsible</v>
      </c>
      <c r="D268" s="11" t="str">
        <f t="shared" si="9"/>
        <v>responsible: Wie kann man das übersetzen?</v>
      </c>
      <c r="E268" s="11" t="s">
        <v>1177</v>
      </c>
      <c r="F268" s="11" t="s">
        <v>1178</v>
      </c>
      <c r="G268" s="11" t="s">
        <v>1180</v>
      </c>
      <c r="H268" s="11" t="s">
        <v>1182</v>
      </c>
      <c r="I268" s="11" t="s">
        <v>1184</v>
      </c>
      <c r="J268" s="11" t="s">
        <v>1406</v>
      </c>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row>
    <row r="269" spans="1:53" ht="42" customHeight="1" x14ac:dyDescent="0.3">
      <c r="A269" s="11" t="s">
        <v>1961</v>
      </c>
      <c r="B269" s="11" t="s">
        <v>1405</v>
      </c>
      <c r="C269" s="11" t="str">
        <f t="shared" si="8"/>
        <v>268: restroom</v>
      </c>
      <c r="D269" s="11" t="str">
        <f t="shared" si="9"/>
        <v>restroom: Wie kann man das übersetzen?</v>
      </c>
      <c r="E269" s="11" t="s">
        <v>1179</v>
      </c>
      <c r="F269" s="11" t="s">
        <v>1180</v>
      </c>
      <c r="G269" s="11" t="s">
        <v>1182</v>
      </c>
      <c r="H269" s="11" t="s">
        <v>1184</v>
      </c>
      <c r="I269" s="11" t="s">
        <v>1186</v>
      </c>
      <c r="J269" s="11" t="s">
        <v>1406</v>
      </c>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row>
    <row r="270" spans="1:53" ht="42" customHeight="1" x14ac:dyDescent="0.3">
      <c r="A270" s="11" t="s">
        <v>1962</v>
      </c>
      <c r="B270" s="11" t="s">
        <v>1405</v>
      </c>
      <c r="C270" s="11" t="str">
        <f t="shared" si="8"/>
        <v>269: retail outlet</v>
      </c>
      <c r="D270" s="11" t="str">
        <f t="shared" si="9"/>
        <v>retail outlet: Wie kann man das übersetzen?</v>
      </c>
      <c r="E270" s="11" t="s">
        <v>1181</v>
      </c>
      <c r="F270" s="11" t="s">
        <v>1182</v>
      </c>
      <c r="G270" s="11" t="s">
        <v>1184</v>
      </c>
      <c r="H270" s="11" t="s">
        <v>1186</v>
      </c>
      <c r="I270" s="11" t="s">
        <v>1188</v>
      </c>
      <c r="J270" s="11" t="s">
        <v>1406</v>
      </c>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row>
    <row r="271" spans="1:53" ht="42" customHeight="1" x14ac:dyDescent="0.3">
      <c r="A271" s="11" t="s">
        <v>1963</v>
      </c>
      <c r="B271" s="11" t="s">
        <v>1405</v>
      </c>
      <c r="C271" s="11" t="str">
        <f t="shared" si="8"/>
        <v>270: retails</v>
      </c>
      <c r="D271" s="11" t="str">
        <f t="shared" si="9"/>
        <v>retails: Wie kann man das übersetzen?</v>
      </c>
      <c r="E271" s="11" t="s">
        <v>1183</v>
      </c>
      <c r="F271" s="11" t="s">
        <v>1184</v>
      </c>
      <c r="G271" s="11" t="s">
        <v>1186</v>
      </c>
      <c r="H271" s="11" t="s">
        <v>1188</v>
      </c>
      <c r="I271" s="11" t="s">
        <v>1190</v>
      </c>
      <c r="J271" s="11" t="s">
        <v>1406</v>
      </c>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row>
    <row r="272" spans="1:53" ht="42" customHeight="1" x14ac:dyDescent="0.3">
      <c r="A272" s="11" t="s">
        <v>1964</v>
      </c>
      <c r="B272" s="11" t="s">
        <v>1405</v>
      </c>
      <c r="C272" s="11" t="str">
        <f t="shared" si="8"/>
        <v>271: retire</v>
      </c>
      <c r="D272" s="11" t="str">
        <f t="shared" si="9"/>
        <v>retire: Wie kann man das übersetzen?</v>
      </c>
      <c r="E272" s="11" t="s">
        <v>1185</v>
      </c>
      <c r="F272" s="11" t="s">
        <v>1186</v>
      </c>
      <c r="G272" s="11" t="s">
        <v>1188</v>
      </c>
      <c r="H272" s="11" t="s">
        <v>1190</v>
      </c>
      <c r="I272" s="11" t="s">
        <v>1192</v>
      </c>
      <c r="J272" s="11" t="s">
        <v>1406</v>
      </c>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row>
    <row r="273" spans="1:53" ht="42" customHeight="1" x14ac:dyDescent="0.3">
      <c r="A273" s="11" t="s">
        <v>1965</v>
      </c>
      <c r="B273" s="11" t="s">
        <v>1405</v>
      </c>
      <c r="C273" s="11" t="str">
        <f t="shared" si="8"/>
        <v>272: routine</v>
      </c>
      <c r="D273" s="11" t="str">
        <f t="shared" si="9"/>
        <v>routine: Wie kann man das übersetzen?</v>
      </c>
      <c r="E273" s="11" t="s">
        <v>1187</v>
      </c>
      <c r="F273" s="11" t="s">
        <v>1188</v>
      </c>
      <c r="G273" s="11" t="s">
        <v>1190</v>
      </c>
      <c r="H273" s="11" t="s">
        <v>1192</v>
      </c>
      <c r="I273" s="11" t="s">
        <v>1194</v>
      </c>
      <c r="J273" s="11" t="s">
        <v>1406</v>
      </c>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row>
    <row r="274" spans="1:53" ht="42" customHeight="1" x14ac:dyDescent="0.3">
      <c r="A274" s="11" t="s">
        <v>1966</v>
      </c>
      <c r="B274" s="11" t="s">
        <v>1405</v>
      </c>
      <c r="C274" s="11" t="str">
        <f t="shared" si="8"/>
        <v>273: ruler</v>
      </c>
      <c r="D274" s="11" t="str">
        <f t="shared" si="9"/>
        <v>ruler: Wie kann man das übersetzen?</v>
      </c>
      <c r="E274" s="11" t="s">
        <v>1189</v>
      </c>
      <c r="F274" s="11" t="s">
        <v>1190</v>
      </c>
      <c r="G274" s="11" t="s">
        <v>1192</v>
      </c>
      <c r="H274" s="11" t="s">
        <v>1194</v>
      </c>
      <c r="I274" s="11" t="s">
        <v>1196</v>
      </c>
      <c r="J274" s="11" t="s">
        <v>1406</v>
      </c>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row>
    <row r="275" spans="1:53" ht="42" customHeight="1" x14ac:dyDescent="0.3">
      <c r="A275" s="11" t="s">
        <v>1967</v>
      </c>
      <c r="B275" s="11" t="s">
        <v>1405</v>
      </c>
      <c r="C275" s="11" t="str">
        <f t="shared" si="8"/>
        <v>274: sacked</v>
      </c>
      <c r="D275" s="11" t="str">
        <f t="shared" si="9"/>
        <v>sacked: Wie kann man das übersetzen?</v>
      </c>
      <c r="E275" s="11" t="s">
        <v>1191</v>
      </c>
      <c r="F275" s="11" t="s">
        <v>1192</v>
      </c>
      <c r="G275" s="11" t="s">
        <v>1194</v>
      </c>
      <c r="H275" s="11" t="s">
        <v>1196</v>
      </c>
      <c r="I275" s="11" t="s">
        <v>1198</v>
      </c>
      <c r="J275" s="11" t="s">
        <v>1406</v>
      </c>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row>
    <row r="276" spans="1:53" ht="42" customHeight="1" x14ac:dyDescent="0.3">
      <c r="A276" s="11" t="s">
        <v>1968</v>
      </c>
      <c r="B276" s="11" t="s">
        <v>1405</v>
      </c>
      <c r="C276" s="11" t="str">
        <f t="shared" si="8"/>
        <v>275: safeguards</v>
      </c>
      <c r="D276" s="11" t="str">
        <f t="shared" si="9"/>
        <v>safeguards: Wie kann man das übersetzen?</v>
      </c>
      <c r="E276" s="11" t="s">
        <v>1193</v>
      </c>
      <c r="F276" s="11" t="s">
        <v>1194</v>
      </c>
      <c r="G276" s="11" t="s">
        <v>1196</v>
      </c>
      <c r="H276" s="11" t="s">
        <v>1198</v>
      </c>
      <c r="I276" s="11" t="s">
        <v>1200</v>
      </c>
      <c r="J276" s="11" t="s">
        <v>1406</v>
      </c>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row>
    <row r="277" spans="1:53" ht="42" customHeight="1" x14ac:dyDescent="0.3">
      <c r="A277" s="11" t="s">
        <v>1969</v>
      </c>
      <c r="B277" s="11" t="s">
        <v>1405</v>
      </c>
      <c r="C277" s="11" t="str">
        <f t="shared" si="8"/>
        <v>276: salary</v>
      </c>
      <c r="D277" s="11" t="str">
        <f t="shared" si="9"/>
        <v>salary: Wie kann man das übersetzen?</v>
      </c>
      <c r="E277" s="11" t="s">
        <v>1195</v>
      </c>
      <c r="F277" s="11" t="s">
        <v>1196</v>
      </c>
      <c r="G277" s="11" t="s">
        <v>1198</v>
      </c>
      <c r="H277" s="11" t="s">
        <v>1200</v>
      </c>
      <c r="I277" s="11" t="s">
        <v>1202</v>
      </c>
      <c r="J277" s="11" t="s">
        <v>1406</v>
      </c>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row>
    <row r="278" spans="1:53" ht="42" customHeight="1" x14ac:dyDescent="0.3">
      <c r="A278" s="11" t="s">
        <v>1970</v>
      </c>
      <c r="B278" s="11" t="s">
        <v>1405</v>
      </c>
      <c r="C278" s="11" t="str">
        <f t="shared" si="8"/>
        <v>277: sales</v>
      </c>
      <c r="D278" s="11" t="str">
        <f t="shared" si="9"/>
        <v>sales: Wie kann man das übersetzen?</v>
      </c>
      <c r="E278" s="11" t="s">
        <v>1197</v>
      </c>
      <c r="F278" s="11" t="s">
        <v>1198</v>
      </c>
      <c r="G278" s="11" t="s">
        <v>1200</v>
      </c>
      <c r="H278" s="11" t="s">
        <v>1202</v>
      </c>
      <c r="I278" s="11" t="s">
        <v>1204</v>
      </c>
      <c r="J278" s="11" t="s">
        <v>1406</v>
      </c>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row>
    <row r="279" spans="1:53" ht="42" customHeight="1" x14ac:dyDescent="0.3">
      <c r="A279" s="11" t="s">
        <v>1971</v>
      </c>
      <c r="B279" s="11" t="s">
        <v>1405</v>
      </c>
      <c r="C279" s="11" t="str">
        <f t="shared" si="8"/>
        <v>278: sales manager</v>
      </c>
      <c r="D279" s="11" t="str">
        <f t="shared" si="9"/>
        <v>sales manager: Wie kann man das übersetzen?</v>
      </c>
      <c r="E279" s="11" t="s">
        <v>1199</v>
      </c>
      <c r="F279" s="11" t="s">
        <v>1200</v>
      </c>
      <c r="G279" s="11" t="s">
        <v>1202</v>
      </c>
      <c r="H279" s="11" t="s">
        <v>1204</v>
      </c>
      <c r="I279" s="11" t="s">
        <v>1206</v>
      </c>
      <c r="J279" s="11" t="s">
        <v>1406</v>
      </c>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row>
    <row r="280" spans="1:53" ht="42" customHeight="1" x14ac:dyDescent="0.3">
      <c r="A280" s="11" t="s">
        <v>1972</v>
      </c>
      <c r="B280" s="11" t="s">
        <v>1405</v>
      </c>
      <c r="C280" s="11" t="str">
        <f t="shared" si="8"/>
        <v>279: salutation</v>
      </c>
      <c r="D280" s="11" t="str">
        <f t="shared" si="9"/>
        <v>salutation: Wie kann man das übersetzen?</v>
      </c>
      <c r="E280" s="11" t="s">
        <v>1201</v>
      </c>
      <c r="F280" s="11" t="s">
        <v>1202</v>
      </c>
      <c r="G280" s="11" t="s">
        <v>1204</v>
      </c>
      <c r="H280" s="11" t="s">
        <v>1206</v>
      </c>
      <c r="I280" s="11" t="s">
        <v>1208</v>
      </c>
      <c r="J280" s="11" t="s">
        <v>1406</v>
      </c>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row>
    <row r="281" spans="1:53" ht="42" customHeight="1" x14ac:dyDescent="0.3">
      <c r="A281" s="11" t="s">
        <v>1973</v>
      </c>
      <c r="B281" s="11" t="s">
        <v>1405</v>
      </c>
      <c r="C281" s="11" t="str">
        <f t="shared" si="8"/>
        <v>280: scissors</v>
      </c>
      <c r="D281" s="11" t="str">
        <f t="shared" si="9"/>
        <v>scissors: Wie kann man das übersetzen?</v>
      </c>
      <c r="E281" s="11" t="s">
        <v>1203</v>
      </c>
      <c r="F281" s="11" t="s">
        <v>1204</v>
      </c>
      <c r="G281" s="11" t="s">
        <v>1206</v>
      </c>
      <c r="H281" s="11" t="s">
        <v>1208</v>
      </c>
      <c r="I281" s="11" t="s">
        <v>1210</v>
      </c>
      <c r="J281" s="11" t="s">
        <v>1406</v>
      </c>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row>
    <row r="282" spans="1:53" ht="42" customHeight="1" x14ac:dyDescent="0.3">
      <c r="A282" s="11" t="s">
        <v>1974</v>
      </c>
      <c r="B282" s="11" t="s">
        <v>1405</v>
      </c>
      <c r="C282" s="11" t="str">
        <f t="shared" si="8"/>
        <v>281: seldom</v>
      </c>
      <c r="D282" s="11" t="str">
        <f t="shared" si="9"/>
        <v>seldom: Wie kann man das übersetzen?</v>
      </c>
      <c r="E282" s="11" t="s">
        <v>1205</v>
      </c>
      <c r="F282" s="11" t="s">
        <v>1206</v>
      </c>
      <c r="G282" s="11" t="s">
        <v>1208</v>
      </c>
      <c r="H282" s="11" t="s">
        <v>1210</v>
      </c>
      <c r="I282" s="11" t="s">
        <v>1212</v>
      </c>
      <c r="J282" s="11" t="s">
        <v>1406</v>
      </c>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row>
    <row r="283" spans="1:53" ht="42" customHeight="1" x14ac:dyDescent="0.3">
      <c r="A283" s="11" t="s">
        <v>1975</v>
      </c>
      <c r="B283" s="11" t="s">
        <v>1405</v>
      </c>
      <c r="C283" s="11" t="str">
        <f t="shared" si="8"/>
        <v>282: self-adhesive</v>
      </c>
      <c r="D283" s="11" t="str">
        <f t="shared" si="9"/>
        <v>self-adhesive: Wie kann man das übersetzen?</v>
      </c>
      <c r="E283" s="11" t="s">
        <v>1207</v>
      </c>
      <c r="F283" s="11" t="s">
        <v>1208</v>
      </c>
      <c r="G283" s="11" t="s">
        <v>1210</v>
      </c>
      <c r="H283" s="11" t="s">
        <v>1212</v>
      </c>
      <c r="I283" s="11" t="s">
        <v>1214</v>
      </c>
      <c r="J283" s="11" t="s">
        <v>1406</v>
      </c>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row>
    <row r="284" spans="1:53" ht="42" customHeight="1" x14ac:dyDescent="0.3">
      <c r="A284" s="11" t="s">
        <v>1976</v>
      </c>
      <c r="B284" s="11" t="s">
        <v>1405</v>
      </c>
      <c r="C284" s="11" t="str">
        <f t="shared" si="8"/>
        <v>283: service</v>
      </c>
      <c r="D284" s="11" t="str">
        <f t="shared" si="9"/>
        <v>service: Wie kann man das übersetzen?</v>
      </c>
      <c r="E284" s="11" t="s">
        <v>1209</v>
      </c>
      <c r="F284" s="11" t="s">
        <v>1210</v>
      </c>
      <c r="G284" s="11" t="s">
        <v>1212</v>
      </c>
      <c r="H284" s="11" t="s">
        <v>1214</v>
      </c>
      <c r="I284" s="11" t="s">
        <v>1216</v>
      </c>
      <c r="J284" s="11" t="s">
        <v>1406</v>
      </c>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row>
    <row r="285" spans="1:53" ht="42" customHeight="1" x14ac:dyDescent="0.3">
      <c r="A285" s="11" t="s">
        <v>1977</v>
      </c>
      <c r="B285" s="11" t="s">
        <v>1405</v>
      </c>
      <c r="C285" s="11" t="str">
        <f t="shared" si="8"/>
        <v>284: set</v>
      </c>
      <c r="D285" s="11" t="str">
        <f t="shared" si="9"/>
        <v>set: Wie kann man das übersetzen?</v>
      </c>
      <c r="E285" s="11" t="s">
        <v>1211</v>
      </c>
      <c r="F285" s="11" t="s">
        <v>1212</v>
      </c>
      <c r="G285" s="11" t="s">
        <v>1214</v>
      </c>
      <c r="H285" s="11" t="s">
        <v>1216</v>
      </c>
      <c r="I285" s="11" t="s">
        <v>1218</v>
      </c>
      <c r="J285" s="11" t="s">
        <v>1406</v>
      </c>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row>
    <row r="286" spans="1:53" ht="42" customHeight="1" x14ac:dyDescent="0.3">
      <c r="A286" s="11" t="s">
        <v>1978</v>
      </c>
      <c r="B286" s="11" t="s">
        <v>1405</v>
      </c>
      <c r="C286" s="11" t="str">
        <f t="shared" si="8"/>
        <v>285: settle</v>
      </c>
      <c r="D286" s="11" t="str">
        <f t="shared" si="9"/>
        <v>settle: Wie kann man das übersetzen?</v>
      </c>
      <c r="E286" s="11" t="s">
        <v>1213</v>
      </c>
      <c r="F286" s="11" t="s">
        <v>1214</v>
      </c>
      <c r="G286" s="11" t="s">
        <v>1216</v>
      </c>
      <c r="H286" s="11" t="s">
        <v>1218</v>
      </c>
      <c r="I286" s="11" t="s">
        <v>1220</v>
      </c>
      <c r="J286" s="11" t="s">
        <v>1406</v>
      </c>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row>
    <row r="287" spans="1:53" ht="42" customHeight="1" x14ac:dyDescent="0.3">
      <c r="A287" s="11" t="s">
        <v>1979</v>
      </c>
      <c r="B287" s="11" t="s">
        <v>1405</v>
      </c>
      <c r="C287" s="11" t="str">
        <f t="shared" si="8"/>
        <v>286: share</v>
      </c>
      <c r="D287" s="11" t="str">
        <f t="shared" si="9"/>
        <v>share: Wie kann man das übersetzen?</v>
      </c>
      <c r="E287" s="11" t="s">
        <v>1215</v>
      </c>
      <c r="F287" s="11" t="s">
        <v>1216</v>
      </c>
      <c r="G287" s="11" t="s">
        <v>1218</v>
      </c>
      <c r="H287" s="11" t="s">
        <v>1220</v>
      </c>
      <c r="I287" s="11" t="s">
        <v>1222</v>
      </c>
      <c r="J287" s="11" t="s">
        <v>1406</v>
      </c>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row>
    <row r="288" spans="1:53" ht="42" customHeight="1" x14ac:dyDescent="0.3">
      <c r="A288" s="11" t="s">
        <v>1980</v>
      </c>
      <c r="B288" s="11" t="s">
        <v>1405</v>
      </c>
      <c r="C288" s="11" t="str">
        <f t="shared" si="8"/>
        <v>287: shares</v>
      </c>
      <c r="D288" s="11" t="str">
        <f t="shared" si="9"/>
        <v>shares: Wie kann man das übersetzen?</v>
      </c>
      <c r="E288" s="11" t="s">
        <v>1217</v>
      </c>
      <c r="F288" s="11" t="s">
        <v>1218</v>
      </c>
      <c r="G288" s="11" t="s">
        <v>1220</v>
      </c>
      <c r="H288" s="11" t="s">
        <v>1222</v>
      </c>
      <c r="I288" s="11" t="s">
        <v>1224</v>
      </c>
      <c r="J288" s="11" t="s">
        <v>1406</v>
      </c>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row>
    <row r="289" spans="1:53" ht="42" customHeight="1" x14ac:dyDescent="0.3">
      <c r="A289" s="11" t="s">
        <v>1981</v>
      </c>
      <c r="B289" s="11" t="s">
        <v>1405</v>
      </c>
      <c r="C289" s="11" t="str">
        <f t="shared" si="8"/>
        <v>288: shipping instruction</v>
      </c>
      <c r="D289" s="11" t="str">
        <f t="shared" si="9"/>
        <v>shipping instruction: Wie kann man das übersetzen?</v>
      </c>
      <c r="E289" s="11" t="s">
        <v>1219</v>
      </c>
      <c r="F289" s="11" t="s">
        <v>1220</v>
      </c>
      <c r="G289" s="11" t="s">
        <v>1222</v>
      </c>
      <c r="H289" s="11" t="s">
        <v>1224</v>
      </c>
      <c r="I289" s="11" t="s">
        <v>1226</v>
      </c>
      <c r="J289" s="11" t="s">
        <v>1406</v>
      </c>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row>
    <row r="290" spans="1:53" ht="42" customHeight="1" x14ac:dyDescent="0.3">
      <c r="A290" s="11" t="s">
        <v>1982</v>
      </c>
      <c r="B290" s="11" t="s">
        <v>1405</v>
      </c>
      <c r="C290" s="11" t="str">
        <f t="shared" si="8"/>
        <v>289: shortage</v>
      </c>
      <c r="D290" s="11" t="str">
        <f t="shared" si="9"/>
        <v>shortage: Wie kann man das übersetzen?</v>
      </c>
      <c r="E290" s="11" t="s">
        <v>1221</v>
      </c>
      <c r="F290" s="11" t="s">
        <v>1222</v>
      </c>
      <c r="G290" s="11" t="s">
        <v>1224</v>
      </c>
      <c r="H290" s="11" t="s">
        <v>1226</v>
      </c>
      <c r="I290" s="11" t="s">
        <v>1228</v>
      </c>
      <c r="J290" s="11" t="s">
        <v>1406</v>
      </c>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row>
    <row r="291" spans="1:53" ht="42" customHeight="1" x14ac:dyDescent="0.3">
      <c r="A291" s="11" t="s">
        <v>1983</v>
      </c>
      <c r="B291" s="11" t="s">
        <v>1405</v>
      </c>
      <c r="C291" s="11" t="str">
        <f t="shared" si="8"/>
        <v>290: shortly</v>
      </c>
      <c r="D291" s="11" t="str">
        <f t="shared" si="9"/>
        <v>shortly: Wie kann man das übersetzen?</v>
      </c>
      <c r="E291" s="11" t="s">
        <v>1223</v>
      </c>
      <c r="F291" s="11" t="s">
        <v>1224</v>
      </c>
      <c r="G291" s="11" t="s">
        <v>1226</v>
      </c>
      <c r="H291" s="11" t="s">
        <v>1228</v>
      </c>
      <c r="I291" s="11" t="s">
        <v>1230</v>
      </c>
      <c r="J291" s="11" t="s">
        <v>1406</v>
      </c>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row>
    <row r="292" spans="1:53" ht="42" customHeight="1" x14ac:dyDescent="0.3">
      <c r="A292" s="11" t="s">
        <v>1984</v>
      </c>
      <c r="B292" s="11" t="s">
        <v>1405</v>
      </c>
      <c r="C292" s="11" t="str">
        <f t="shared" si="8"/>
        <v>291: signature</v>
      </c>
      <c r="D292" s="11" t="str">
        <f t="shared" si="9"/>
        <v>signature: Wie kann man das übersetzen?</v>
      </c>
      <c r="E292" s="11" t="s">
        <v>1225</v>
      </c>
      <c r="F292" s="11" t="s">
        <v>1226</v>
      </c>
      <c r="G292" s="11" t="s">
        <v>1228</v>
      </c>
      <c r="H292" s="11" t="s">
        <v>1230</v>
      </c>
      <c r="I292" s="11" t="s">
        <v>1232</v>
      </c>
      <c r="J292" s="11" t="s">
        <v>1406</v>
      </c>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row>
    <row r="293" spans="1:53" ht="42" customHeight="1" x14ac:dyDescent="0.3">
      <c r="A293" s="11" t="s">
        <v>1985</v>
      </c>
      <c r="B293" s="11" t="s">
        <v>1405</v>
      </c>
      <c r="C293" s="11" t="str">
        <f t="shared" si="8"/>
        <v>292: similar</v>
      </c>
      <c r="D293" s="11" t="str">
        <f t="shared" si="9"/>
        <v>similar: Wie kann man das übersetzen?</v>
      </c>
      <c r="E293" s="11" t="s">
        <v>1227</v>
      </c>
      <c r="F293" s="11" t="s">
        <v>1228</v>
      </c>
      <c r="G293" s="11" t="s">
        <v>1230</v>
      </c>
      <c r="H293" s="11" t="s">
        <v>1232</v>
      </c>
      <c r="I293" s="11" t="s">
        <v>1234</v>
      </c>
      <c r="J293" s="11" t="s">
        <v>1406</v>
      </c>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row>
    <row r="294" spans="1:53" ht="42" customHeight="1" x14ac:dyDescent="0.3">
      <c r="A294" s="11" t="s">
        <v>1986</v>
      </c>
      <c r="B294" s="11" t="s">
        <v>1405</v>
      </c>
      <c r="C294" s="11" t="str">
        <f t="shared" si="8"/>
        <v>293: since</v>
      </c>
      <c r="D294" s="11" t="str">
        <f t="shared" si="9"/>
        <v>since: Wie kann man das übersetzen?</v>
      </c>
      <c r="E294" s="11" t="s">
        <v>1229</v>
      </c>
      <c r="F294" s="11" t="s">
        <v>1230</v>
      </c>
      <c r="G294" s="11" t="s">
        <v>1232</v>
      </c>
      <c r="H294" s="11" t="s">
        <v>1234</v>
      </c>
      <c r="I294" s="11" t="s">
        <v>1236</v>
      </c>
      <c r="J294" s="11" t="s">
        <v>1406</v>
      </c>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row>
    <row r="295" spans="1:53" ht="42" customHeight="1" x14ac:dyDescent="0.3">
      <c r="A295" s="11" t="s">
        <v>1987</v>
      </c>
      <c r="B295" s="11" t="s">
        <v>1405</v>
      </c>
      <c r="C295" s="11" t="str">
        <f t="shared" si="8"/>
        <v>294: Sincerely yours,</v>
      </c>
      <c r="D295" s="11" t="str">
        <f t="shared" si="9"/>
        <v>Sincerely yours,: Wie kann man das übersetzen?</v>
      </c>
      <c r="E295" s="11" t="s">
        <v>1231</v>
      </c>
      <c r="F295" s="11" t="s">
        <v>1232</v>
      </c>
      <c r="G295" s="11" t="s">
        <v>1234</v>
      </c>
      <c r="H295" s="11" t="s">
        <v>1236</v>
      </c>
      <c r="I295" s="11" t="s">
        <v>1238</v>
      </c>
      <c r="J295" s="11" t="s">
        <v>1406</v>
      </c>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row>
    <row r="296" spans="1:53" ht="42" customHeight="1" x14ac:dyDescent="0.3">
      <c r="A296" s="11" t="s">
        <v>1988</v>
      </c>
      <c r="B296" s="11" t="s">
        <v>1405</v>
      </c>
      <c r="C296" s="11" t="str">
        <f t="shared" si="8"/>
        <v>295: skilled</v>
      </c>
      <c r="D296" s="11" t="str">
        <f t="shared" si="9"/>
        <v>skilled: Wie kann man das übersetzen?</v>
      </c>
      <c r="E296" s="11" t="s">
        <v>1233</v>
      </c>
      <c r="F296" s="11" t="s">
        <v>1234</v>
      </c>
      <c r="G296" s="11" t="s">
        <v>1236</v>
      </c>
      <c r="H296" s="11" t="s">
        <v>1238</v>
      </c>
      <c r="I296" s="11" t="s">
        <v>1240</v>
      </c>
      <c r="J296" s="11" t="s">
        <v>1406</v>
      </c>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row>
    <row r="297" spans="1:53" ht="42" customHeight="1" x14ac:dyDescent="0.3">
      <c r="A297" s="11" t="s">
        <v>1989</v>
      </c>
      <c r="B297" s="11" t="s">
        <v>1405</v>
      </c>
      <c r="C297" s="11" t="str">
        <f t="shared" si="8"/>
        <v>296: sometimes</v>
      </c>
      <c r="D297" s="11" t="str">
        <f t="shared" si="9"/>
        <v>sometimes: Wie kann man das übersetzen?</v>
      </c>
      <c r="E297" s="11" t="s">
        <v>1235</v>
      </c>
      <c r="F297" s="11" t="s">
        <v>1236</v>
      </c>
      <c r="G297" s="11" t="s">
        <v>1238</v>
      </c>
      <c r="H297" s="11" t="s">
        <v>1240</v>
      </c>
      <c r="I297" s="11" t="s">
        <v>1242</v>
      </c>
      <c r="J297" s="11" t="s">
        <v>1406</v>
      </c>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row>
    <row r="298" spans="1:53" ht="42" customHeight="1" x14ac:dyDescent="0.3">
      <c r="A298" s="11" t="s">
        <v>1990</v>
      </c>
      <c r="B298" s="11" t="s">
        <v>1405</v>
      </c>
      <c r="C298" s="11" t="str">
        <f t="shared" si="8"/>
        <v>297: sound investment</v>
      </c>
      <c r="D298" s="11" t="str">
        <f t="shared" si="9"/>
        <v>sound investment: Wie kann man das übersetzen?</v>
      </c>
      <c r="E298" s="11" t="s">
        <v>1237</v>
      </c>
      <c r="F298" s="11" t="s">
        <v>1238</v>
      </c>
      <c r="G298" s="11" t="s">
        <v>1240</v>
      </c>
      <c r="H298" s="11" t="s">
        <v>1242</v>
      </c>
      <c r="I298" s="11" t="s">
        <v>1244</v>
      </c>
      <c r="J298" s="11" t="s">
        <v>1406</v>
      </c>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row>
    <row r="299" spans="1:53" ht="42" customHeight="1" x14ac:dyDescent="0.3">
      <c r="A299" s="11" t="s">
        <v>1991</v>
      </c>
      <c r="B299" s="11" t="s">
        <v>1405</v>
      </c>
      <c r="C299" s="11" t="str">
        <f t="shared" si="8"/>
        <v>298: spare parts</v>
      </c>
      <c r="D299" s="11" t="str">
        <f t="shared" si="9"/>
        <v>spare parts: Wie kann man das übersetzen?</v>
      </c>
      <c r="E299" s="11" t="s">
        <v>1239</v>
      </c>
      <c r="F299" s="11" t="s">
        <v>1240</v>
      </c>
      <c r="G299" s="11" t="s">
        <v>1242</v>
      </c>
      <c r="H299" s="11" t="s">
        <v>1244</v>
      </c>
      <c r="I299" s="11" t="s">
        <v>1246</v>
      </c>
      <c r="J299" s="11" t="s">
        <v>1406</v>
      </c>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row>
    <row r="300" spans="1:53" ht="42" customHeight="1" x14ac:dyDescent="0.3">
      <c r="A300" s="11" t="s">
        <v>1992</v>
      </c>
      <c r="B300" s="11" t="s">
        <v>1405</v>
      </c>
      <c r="C300" s="11" t="str">
        <f t="shared" si="8"/>
        <v>299: specialize</v>
      </c>
      <c r="D300" s="11" t="str">
        <f t="shared" si="9"/>
        <v>specialize: Wie kann man das übersetzen?</v>
      </c>
      <c r="E300" s="11" t="s">
        <v>1241</v>
      </c>
      <c r="F300" s="11" t="s">
        <v>1242</v>
      </c>
      <c r="G300" s="11" t="s">
        <v>1244</v>
      </c>
      <c r="H300" s="11" t="s">
        <v>1246</v>
      </c>
      <c r="I300" s="11" t="s">
        <v>1248</v>
      </c>
      <c r="J300" s="11" t="s">
        <v>1406</v>
      </c>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row>
    <row r="301" spans="1:53" ht="42" customHeight="1" x14ac:dyDescent="0.3">
      <c r="A301" s="11" t="s">
        <v>1993</v>
      </c>
      <c r="B301" s="11" t="s">
        <v>1405</v>
      </c>
      <c r="C301" s="11" t="str">
        <f t="shared" si="8"/>
        <v>300: stand</v>
      </c>
      <c r="D301" s="11" t="str">
        <f t="shared" si="9"/>
        <v>stand: Wie kann man das übersetzen?</v>
      </c>
      <c r="E301" s="11" t="s">
        <v>1243</v>
      </c>
      <c r="F301" s="11" t="s">
        <v>1244</v>
      </c>
      <c r="G301" s="11" t="s">
        <v>1246</v>
      </c>
      <c r="H301" s="11" t="s">
        <v>1248</v>
      </c>
      <c r="I301" s="11" t="s">
        <v>1250</v>
      </c>
      <c r="J301" s="11" t="s">
        <v>1406</v>
      </c>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row>
    <row r="302" spans="1:53" ht="42" customHeight="1" x14ac:dyDescent="0.3">
      <c r="A302" s="11" t="s">
        <v>1994</v>
      </c>
      <c r="B302" s="11" t="s">
        <v>1405</v>
      </c>
      <c r="C302" s="11" t="str">
        <f t="shared" si="8"/>
        <v>301: stapler</v>
      </c>
      <c r="D302" s="11" t="str">
        <f t="shared" si="9"/>
        <v>stapler: Wie kann man das übersetzen?</v>
      </c>
      <c r="E302" s="11" t="s">
        <v>1245</v>
      </c>
      <c r="F302" s="11" t="s">
        <v>1246</v>
      </c>
      <c r="G302" s="11" t="s">
        <v>1248</v>
      </c>
      <c r="H302" s="11" t="s">
        <v>1250</v>
      </c>
      <c r="I302" s="11" t="s">
        <v>1252</v>
      </c>
      <c r="J302" s="11" t="s">
        <v>1406</v>
      </c>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row>
    <row r="303" spans="1:53" ht="42" customHeight="1" x14ac:dyDescent="0.3">
      <c r="A303" s="11" t="s">
        <v>1995</v>
      </c>
      <c r="B303" s="11" t="s">
        <v>1405</v>
      </c>
      <c r="C303" s="11" t="str">
        <f t="shared" si="8"/>
        <v>302: state</v>
      </c>
      <c r="D303" s="11" t="str">
        <f t="shared" si="9"/>
        <v>state: Wie kann man das übersetzen?</v>
      </c>
      <c r="E303" s="11" t="s">
        <v>1247</v>
      </c>
      <c r="F303" s="11" t="s">
        <v>1248</v>
      </c>
      <c r="G303" s="11" t="s">
        <v>1250</v>
      </c>
      <c r="H303" s="11" t="s">
        <v>1252</v>
      </c>
      <c r="I303" s="11" t="s">
        <v>1254</v>
      </c>
      <c r="J303" s="11" t="s">
        <v>1406</v>
      </c>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row>
    <row r="304" spans="1:53" ht="42" customHeight="1" x14ac:dyDescent="0.3">
      <c r="A304" s="11" t="s">
        <v>1996</v>
      </c>
      <c r="B304" s="11" t="s">
        <v>1405</v>
      </c>
      <c r="C304" s="11" t="str">
        <f t="shared" si="8"/>
        <v>303: statement (of account)</v>
      </c>
      <c r="D304" s="11" t="str">
        <f t="shared" si="9"/>
        <v>statement (of account): Wie kann man das übersetzen?</v>
      </c>
      <c r="E304" s="11" t="s">
        <v>1249</v>
      </c>
      <c r="F304" s="11" t="s">
        <v>1250</v>
      </c>
      <c r="G304" s="11" t="s">
        <v>1252</v>
      </c>
      <c r="H304" s="11" t="s">
        <v>1254</v>
      </c>
      <c r="I304" s="11" t="s">
        <v>1256</v>
      </c>
      <c r="J304" s="11" t="s">
        <v>1406</v>
      </c>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row>
    <row r="305" spans="1:53" ht="42" customHeight="1" x14ac:dyDescent="0.3">
      <c r="A305" s="11" t="s">
        <v>1997</v>
      </c>
      <c r="B305" s="11" t="s">
        <v>1405</v>
      </c>
      <c r="C305" s="11" t="str">
        <f t="shared" si="8"/>
        <v>304: sticky tape</v>
      </c>
      <c r="D305" s="11" t="str">
        <f t="shared" si="9"/>
        <v>sticky tape: Wie kann man das übersetzen?</v>
      </c>
      <c r="E305" s="11" t="s">
        <v>1251</v>
      </c>
      <c r="F305" s="11" t="s">
        <v>1252</v>
      </c>
      <c r="G305" s="11" t="s">
        <v>1254</v>
      </c>
      <c r="H305" s="11" t="s">
        <v>1256</v>
      </c>
      <c r="I305" s="11" t="s">
        <v>1258</v>
      </c>
      <c r="J305" s="11" t="s">
        <v>1406</v>
      </c>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row>
    <row r="306" spans="1:53" ht="42" customHeight="1" x14ac:dyDescent="0.3">
      <c r="A306" s="11" t="s">
        <v>1998</v>
      </c>
      <c r="B306" s="11" t="s">
        <v>1405</v>
      </c>
      <c r="C306" s="11" t="str">
        <f t="shared" si="8"/>
        <v>305: stock</v>
      </c>
      <c r="D306" s="11" t="str">
        <f t="shared" si="9"/>
        <v>stock: Wie kann man das übersetzen?</v>
      </c>
      <c r="E306" s="11" t="s">
        <v>1253</v>
      </c>
      <c r="F306" s="11" t="s">
        <v>1254</v>
      </c>
      <c r="G306" s="11" t="s">
        <v>1256</v>
      </c>
      <c r="H306" s="11" t="s">
        <v>1258</v>
      </c>
      <c r="I306" s="11" t="s">
        <v>1260</v>
      </c>
      <c r="J306" s="11" t="s">
        <v>1406</v>
      </c>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row>
    <row r="307" spans="1:53" ht="42" customHeight="1" x14ac:dyDescent="0.3">
      <c r="A307" s="11" t="s">
        <v>1999</v>
      </c>
      <c r="B307" s="11" t="s">
        <v>1405</v>
      </c>
      <c r="C307" s="11" t="str">
        <f t="shared" si="8"/>
        <v>306: stock exchange</v>
      </c>
      <c r="D307" s="11" t="str">
        <f t="shared" si="9"/>
        <v>stock exchange: Wie kann man das übersetzen?</v>
      </c>
      <c r="E307" s="11" t="s">
        <v>1255</v>
      </c>
      <c r="F307" s="11" t="s">
        <v>1256</v>
      </c>
      <c r="G307" s="11" t="s">
        <v>1258</v>
      </c>
      <c r="H307" s="11" t="s">
        <v>1260</v>
      </c>
      <c r="I307" s="11" t="s">
        <v>1262</v>
      </c>
      <c r="J307" s="11" t="s">
        <v>1406</v>
      </c>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row>
    <row r="308" spans="1:53" ht="42" customHeight="1" x14ac:dyDescent="0.3">
      <c r="A308" s="11" t="s">
        <v>2000</v>
      </c>
      <c r="B308" s="11" t="s">
        <v>1405</v>
      </c>
      <c r="C308" s="11" t="str">
        <f t="shared" si="8"/>
        <v>307: store</v>
      </c>
      <c r="D308" s="11" t="str">
        <f t="shared" si="9"/>
        <v>store: Wie kann man das übersetzen?</v>
      </c>
      <c r="E308" s="11" t="s">
        <v>1257</v>
      </c>
      <c r="F308" s="11" t="s">
        <v>1258</v>
      </c>
      <c r="G308" s="11" t="s">
        <v>1260</v>
      </c>
      <c r="H308" s="11" t="s">
        <v>1262</v>
      </c>
      <c r="I308" s="11" t="s">
        <v>1264</v>
      </c>
      <c r="J308" s="11" t="s">
        <v>1406</v>
      </c>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row>
    <row r="309" spans="1:53" ht="42" customHeight="1" x14ac:dyDescent="0.3">
      <c r="A309" s="11" t="s">
        <v>2001</v>
      </c>
      <c r="B309" s="11" t="s">
        <v>1405</v>
      </c>
      <c r="C309" s="11" t="str">
        <f t="shared" si="8"/>
        <v>308: subject to</v>
      </c>
      <c r="D309" s="11" t="str">
        <f t="shared" si="9"/>
        <v>subject to: Wie kann man das übersetzen?</v>
      </c>
      <c r="E309" s="11" t="s">
        <v>1259</v>
      </c>
      <c r="F309" s="11" t="s">
        <v>1260</v>
      </c>
      <c r="G309" s="11" t="s">
        <v>1262</v>
      </c>
      <c r="H309" s="11" t="s">
        <v>1264</v>
      </c>
      <c r="I309" s="11" t="s">
        <v>1266</v>
      </c>
      <c r="J309" s="11" t="s">
        <v>1406</v>
      </c>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row>
    <row r="310" spans="1:53" ht="42" customHeight="1" x14ac:dyDescent="0.3">
      <c r="A310" s="11" t="s">
        <v>2002</v>
      </c>
      <c r="B310" s="11" t="s">
        <v>1405</v>
      </c>
      <c r="C310" s="11" t="str">
        <f t="shared" si="8"/>
        <v>309: subsequent, the following</v>
      </c>
      <c r="D310" s="11" t="str">
        <f t="shared" si="9"/>
        <v>subsequent, the following: Wie kann man das übersetzen?</v>
      </c>
      <c r="E310" s="11" t="s">
        <v>1261</v>
      </c>
      <c r="F310" s="11" t="s">
        <v>1262</v>
      </c>
      <c r="G310" s="11" t="s">
        <v>1264</v>
      </c>
      <c r="H310" s="11" t="s">
        <v>1266</v>
      </c>
      <c r="I310" s="11" t="s">
        <v>1268</v>
      </c>
      <c r="J310" s="11" t="s">
        <v>1406</v>
      </c>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row>
    <row r="311" spans="1:53" ht="42" customHeight="1" x14ac:dyDescent="0.3">
      <c r="A311" s="11" t="s">
        <v>2003</v>
      </c>
      <c r="B311" s="11" t="s">
        <v>1405</v>
      </c>
      <c r="C311" s="11" t="str">
        <f t="shared" si="8"/>
        <v>310: suggest</v>
      </c>
      <c r="D311" s="11" t="str">
        <f t="shared" si="9"/>
        <v>suggest: Wie kann man das übersetzen?</v>
      </c>
      <c r="E311" s="11" t="s">
        <v>1263</v>
      </c>
      <c r="F311" s="11" t="s">
        <v>1264</v>
      </c>
      <c r="G311" s="11" t="s">
        <v>1266</v>
      </c>
      <c r="H311" s="11" t="s">
        <v>1268</v>
      </c>
      <c r="I311" s="11" t="s">
        <v>1270</v>
      </c>
      <c r="J311" s="11" t="s">
        <v>1406</v>
      </c>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row>
    <row r="312" spans="1:53" ht="42" customHeight="1" x14ac:dyDescent="0.3">
      <c r="A312" s="11" t="s">
        <v>2004</v>
      </c>
      <c r="B312" s="11" t="s">
        <v>1405</v>
      </c>
      <c r="C312" s="11" t="str">
        <f t="shared" si="8"/>
        <v>311: suggestion</v>
      </c>
      <c r="D312" s="11" t="str">
        <f t="shared" si="9"/>
        <v>suggestion: Wie kann man das übersetzen?</v>
      </c>
      <c r="E312" s="11" t="s">
        <v>1265</v>
      </c>
      <c r="F312" s="11" t="s">
        <v>1266</v>
      </c>
      <c r="G312" s="11" t="s">
        <v>1268</v>
      </c>
      <c r="H312" s="11" t="s">
        <v>1270</v>
      </c>
      <c r="I312" s="11" t="s">
        <v>1272</v>
      </c>
      <c r="J312" s="11" t="s">
        <v>1406</v>
      </c>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row>
    <row r="313" spans="1:53" ht="42" customHeight="1" x14ac:dyDescent="0.3">
      <c r="A313" s="11" t="s">
        <v>2005</v>
      </c>
      <c r="B313" s="11" t="s">
        <v>1405</v>
      </c>
      <c r="C313" s="11" t="str">
        <f t="shared" si="8"/>
        <v>312: supervisor</v>
      </c>
      <c r="D313" s="11" t="str">
        <f t="shared" si="9"/>
        <v>supervisor: Wie kann man das übersetzen?</v>
      </c>
      <c r="E313" s="11" t="s">
        <v>1267</v>
      </c>
      <c r="F313" s="11" t="s">
        <v>1268</v>
      </c>
      <c r="G313" s="11" t="s">
        <v>1270</v>
      </c>
      <c r="H313" s="11" t="s">
        <v>1272</v>
      </c>
      <c r="I313" s="11" t="s">
        <v>1274</v>
      </c>
      <c r="J313" s="11" t="s">
        <v>1406</v>
      </c>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row>
    <row r="314" spans="1:53" ht="42" customHeight="1" x14ac:dyDescent="0.3">
      <c r="A314" s="11" t="s">
        <v>2006</v>
      </c>
      <c r="B314" s="11" t="s">
        <v>1405</v>
      </c>
      <c r="C314" s="11" t="str">
        <f t="shared" si="8"/>
        <v>313: supervisory board</v>
      </c>
      <c r="D314" s="11" t="str">
        <f t="shared" si="9"/>
        <v>supervisory board: Wie kann man das übersetzen?</v>
      </c>
      <c r="E314" s="11" t="s">
        <v>1269</v>
      </c>
      <c r="F314" s="11" t="s">
        <v>1270</v>
      </c>
      <c r="G314" s="11" t="s">
        <v>1272</v>
      </c>
      <c r="H314" s="11" t="s">
        <v>1274</v>
      </c>
      <c r="I314" s="11" t="s">
        <v>1276</v>
      </c>
      <c r="J314" s="11" t="s">
        <v>1406</v>
      </c>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row>
    <row r="315" spans="1:53" ht="42" customHeight="1" x14ac:dyDescent="0.3">
      <c r="A315" s="11" t="s">
        <v>2007</v>
      </c>
      <c r="B315" s="11" t="s">
        <v>1405</v>
      </c>
      <c r="C315" s="11" t="str">
        <f t="shared" si="8"/>
        <v>314: supplier</v>
      </c>
      <c r="D315" s="11" t="str">
        <f t="shared" si="9"/>
        <v>supplier: Wie kann man das übersetzen?</v>
      </c>
      <c r="E315" s="11" t="s">
        <v>1271</v>
      </c>
      <c r="F315" s="11" t="s">
        <v>1272</v>
      </c>
      <c r="G315" s="11" t="s">
        <v>1274</v>
      </c>
      <c r="H315" s="11" t="s">
        <v>1276</v>
      </c>
      <c r="I315" s="11" t="s">
        <v>1278</v>
      </c>
      <c r="J315" s="11" t="s">
        <v>1406</v>
      </c>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row>
    <row r="316" spans="1:53" ht="42" customHeight="1" x14ac:dyDescent="0.3">
      <c r="A316" s="11" t="s">
        <v>2008</v>
      </c>
      <c r="B316" s="11" t="s">
        <v>1405</v>
      </c>
      <c r="C316" s="11" t="str">
        <f t="shared" si="8"/>
        <v>315: supply</v>
      </c>
      <c r="D316" s="11" t="str">
        <f t="shared" si="9"/>
        <v>supply: Wie kann man das übersetzen?</v>
      </c>
      <c r="E316" s="11" t="s">
        <v>1273</v>
      </c>
      <c r="F316" s="11" t="s">
        <v>1274</v>
      </c>
      <c r="G316" s="11" t="s">
        <v>1276</v>
      </c>
      <c r="H316" s="11" t="s">
        <v>1278</v>
      </c>
      <c r="I316" s="11" t="s">
        <v>1280</v>
      </c>
      <c r="J316" s="11" t="s">
        <v>1406</v>
      </c>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row>
    <row r="317" spans="1:53" ht="42" customHeight="1" x14ac:dyDescent="0.3">
      <c r="A317" s="11" t="s">
        <v>2009</v>
      </c>
      <c r="B317" s="11" t="s">
        <v>1405</v>
      </c>
      <c r="C317" s="11" t="str">
        <f t="shared" si="8"/>
        <v>316: switchboard</v>
      </c>
      <c r="D317" s="11" t="str">
        <f t="shared" si="9"/>
        <v>switchboard: Wie kann man das übersetzen?</v>
      </c>
      <c r="E317" s="11" t="s">
        <v>1275</v>
      </c>
      <c r="F317" s="11" t="s">
        <v>1276</v>
      </c>
      <c r="G317" s="11" t="s">
        <v>1278</v>
      </c>
      <c r="H317" s="11" t="s">
        <v>1280</v>
      </c>
      <c r="I317" s="11" t="s">
        <v>1282</v>
      </c>
      <c r="J317" s="11" t="s">
        <v>1406</v>
      </c>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row>
    <row r="318" spans="1:53" ht="42" customHeight="1" x14ac:dyDescent="0.3">
      <c r="A318" s="11" t="s">
        <v>2010</v>
      </c>
      <c r="B318" s="11" t="s">
        <v>1405</v>
      </c>
      <c r="C318" s="11" t="str">
        <f t="shared" si="8"/>
        <v>317: task</v>
      </c>
      <c r="D318" s="11" t="str">
        <f t="shared" si="9"/>
        <v>task: Wie kann man das übersetzen?</v>
      </c>
      <c r="E318" s="11" t="s">
        <v>1277</v>
      </c>
      <c r="F318" s="11" t="s">
        <v>1278</v>
      </c>
      <c r="G318" s="11" t="s">
        <v>1280</v>
      </c>
      <c r="H318" s="11" t="s">
        <v>1282</v>
      </c>
      <c r="I318" s="11" t="s">
        <v>1284</v>
      </c>
      <c r="J318" s="11" t="s">
        <v>1406</v>
      </c>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row>
    <row r="319" spans="1:53" ht="42" customHeight="1" x14ac:dyDescent="0.3">
      <c r="A319" s="11" t="s">
        <v>2011</v>
      </c>
      <c r="B319" s="11" t="s">
        <v>1405</v>
      </c>
      <c r="C319" s="11" t="str">
        <f t="shared" si="8"/>
        <v>318: teenage</v>
      </c>
      <c r="D319" s="11" t="str">
        <f t="shared" si="9"/>
        <v>teenage: Wie kann man das übersetzen?</v>
      </c>
      <c r="E319" s="11" t="s">
        <v>1279</v>
      </c>
      <c r="F319" s="11" t="s">
        <v>1280</v>
      </c>
      <c r="G319" s="11" t="s">
        <v>1282</v>
      </c>
      <c r="H319" s="11" t="s">
        <v>1284</v>
      </c>
      <c r="I319" s="11" t="s">
        <v>1286</v>
      </c>
      <c r="J319" s="11" t="s">
        <v>1406</v>
      </c>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row>
    <row r="320" spans="1:53" ht="42" customHeight="1" x14ac:dyDescent="0.3">
      <c r="A320" s="11" t="s">
        <v>2012</v>
      </c>
      <c r="B320" s="11" t="s">
        <v>1405</v>
      </c>
      <c r="C320" s="11" t="str">
        <f t="shared" si="8"/>
        <v>319: telex</v>
      </c>
      <c r="D320" s="11" t="str">
        <f t="shared" si="9"/>
        <v>telex: Wie kann man das übersetzen?</v>
      </c>
      <c r="E320" s="11" t="s">
        <v>1281</v>
      </c>
      <c r="F320" s="11" t="s">
        <v>1282</v>
      </c>
      <c r="G320" s="11" t="s">
        <v>1284</v>
      </c>
      <c r="H320" s="11" t="s">
        <v>1286</v>
      </c>
      <c r="I320" s="11" t="s">
        <v>1288</v>
      </c>
      <c r="J320" s="11" t="s">
        <v>1406</v>
      </c>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row>
    <row r="321" spans="1:53" ht="42" customHeight="1" x14ac:dyDescent="0.3">
      <c r="A321" s="11" t="s">
        <v>2013</v>
      </c>
      <c r="B321" s="11" t="s">
        <v>1405</v>
      </c>
      <c r="C321" s="11" t="str">
        <f t="shared" ref="C321:C381" si="10">A321&amp;": "&amp;E321</f>
        <v>320: term</v>
      </c>
      <c r="D321" s="11" t="str">
        <f t="shared" ref="D321:D381" si="11">E321&amp;": Wie kann man das übersetzen?"</f>
        <v>term: Wie kann man das übersetzen?</v>
      </c>
      <c r="E321" s="11" t="s">
        <v>1283</v>
      </c>
      <c r="F321" s="11" t="s">
        <v>1284</v>
      </c>
      <c r="G321" s="11" t="s">
        <v>1286</v>
      </c>
      <c r="H321" s="11" t="s">
        <v>1288</v>
      </c>
      <c r="I321" s="11" t="s">
        <v>823</v>
      </c>
      <c r="J321" s="11" t="s">
        <v>1406</v>
      </c>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row>
    <row r="322" spans="1:53" ht="42" customHeight="1" x14ac:dyDescent="0.3">
      <c r="A322" s="11" t="s">
        <v>2014</v>
      </c>
      <c r="B322" s="11" t="s">
        <v>1405</v>
      </c>
      <c r="C322" s="11" t="str">
        <f t="shared" si="10"/>
        <v>321: terms</v>
      </c>
      <c r="D322" s="11" t="str">
        <f t="shared" si="11"/>
        <v>terms: Wie kann man das übersetzen?</v>
      </c>
      <c r="E322" s="11" t="s">
        <v>1285</v>
      </c>
      <c r="F322" s="11" t="s">
        <v>1286</v>
      </c>
      <c r="G322" s="11" t="s">
        <v>1288</v>
      </c>
      <c r="H322" s="11" t="s">
        <v>823</v>
      </c>
      <c r="I322" s="11" t="s">
        <v>1291</v>
      </c>
      <c r="J322" s="11" t="s">
        <v>1406</v>
      </c>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row>
    <row r="323" spans="1:53" ht="42" customHeight="1" x14ac:dyDescent="0.3">
      <c r="A323" s="11" t="s">
        <v>2015</v>
      </c>
      <c r="B323" s="11" t="s">
        <v>1405</v>
      </c>
      <c r="C323" s="11" t="str">
        <f t="shared" si="10"/>
        <v>322: terms of payment</v>
      </c>
      <c r="D323" s="11" t="str">
        <f t="shared" si="11"/>
        <v>terms of payment: Wie kann man das übersetzen?</v>
      </c>
      <c r="E323" s="11" t="s">
        <v>1287</v>
      </c>
      <c r="F323" s="11" t="s">
        <v>1288</v>
      </c>
      <c r="G323" s="11" t="s">
        <v>823</v>
      </c>
      <c r="H323" s="11" t="s">
        <v>1291</v>
      </c>
      <c r="I323" s="11" t="s">
        <v>1293</v>
      </c>
      <c r="J323" s="11" t="s">
        <v>1406</v>
      </c>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row>
    <row r="324" spans="1:53" ht="42" customHeight="1" x14ac:dyDescent="0.3">
      <c r="A324" s="11" t="s">
        <v>2016</v>
      </c>
      <c r="B324" s="11" t="s">
        <v>1405</v>
      </c>
      <c r="C324" s="11" t="str">
        <f t="shared" si="10"/>
        <v>323: terms of trade</v>
      </c>
      <c r="D324" s="11" t="str">
        <f t="shared" si="11"/>
        <v>terms of trade: Wie kann man das übersetzen?</v>
      </c>
      <c r="E324" s="11" t="s">
        <v>1289</v>
      </c>
      <c r="F324" s="11" t="s">
        <v>823</v>
      </c>
      <c r="G324" s="11" t="s">
        <v>1291</v>
      </c>
      <c r="H324" s="11" t="s">
        <v>1293</v>
      </c>
      <c r="I324" s="11" t="s">
        <v>1295</v>
      </c>
      <c r="J324" s="11" t="s">
        <v>1406</v>
      </c>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row>
    <row r="325" spans="1:53" ht="42" customHeight="1" x14ac:dyDescent="0.3">
      <c r="A325" s="11" t="s">
        <v>2017</v>
      </c>
      <c r="B325" s="11" t="s">
        <v>1405</v>
      </c>
      <c r="C325" s="11" t="str">
        <f t="shared" si="10"/>
        <v>324: throughout</v>
      </c>
      <c r="D325" s="11" t="str">
        <f t="shared" si="11"/>
        <v>throughout: Wie kann man das übersetzen?</v>
      </c>
      <c r="E325" s="11" t="s">
        <v>1290</v>
      </c>
      <c r="F325" s="11" t="s">
        <v>1291</v>
      </c>
      <c r="G325" s="11" t="s">
        <v>1293</v>
      </c>
      <c r="H325" s="11" t="s">
        <v>1295</v>
      </c>
      <c r="I325" s="11" t="s">
        <v>1297</v>
      </c>
      <c r="J325" s="11" t="s">
        <v>1406</v>
      </c>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row>
    <row r="326" spans="1:53" ht="42" customHeight="1" x14ac:dyDescent="0.3">
      <c r="A326" s="11" t="s">
        <v>2018</v>
      </c>
      <c r="B326" s="11" t="s">
        <v>1405</v>
      </c>
      <c r="C326" s="11" t="str">
        <f t="shared" si="10"/>
        <v>325: tins</v>
      </c>
      <c r="D326" s="11" t="str">
        <f t="shared" si="11"/>
        <v>tins: Wie kann man das übersetzen?</v>
      </c>
      <c r="E326" s="11" t="s">
        <v>1292</v>
      </c>
      <c r="F326" s="11" t="s">
        <v>1293</v>
      </c>
      <c r="G326" s="11" t="s">
        <v>1295</v>
      </c>
      <c r="H326" s="11" t="s">
        <v>1297</v>
      </c>
      <c r="I326" s="11" t="s">
        <v>1299</v>
      </c>
      <c r="J326" s="11" t="s">
        <v>1406</v>
      </c>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row>
    <row r="327" spans="1:53" ht="42" customHeight="1" x14ac:dyDescent="0.3">
      <c r="A327" s="11" t="s">
        <v>2019</v>
      </c>
      <c r="B327" s="11" t="s">
        <v>1405</v>
      </c>
      <c r="C327" s="11" t="str">
        <f t="shared" si="10"/>
        <v>326: to acknowledge</v>
      </c>
      <c r="D327" s="11" t="str">
        <f t="shared" si="11"/>
        <v>to acknowledge: Wie kann man das übersetzen?</v>
      </c>
      <c r="E327" s="11" t="s">
        <v>1294</v>
      </c>
      <c r="F327" s="11" t="s">
        <v>1295</v>
      </c>
      <c r="G327" s="11" t="s">
        <v>1297</v>
      </c>
      <c r="H327" s="11" t="s">
        <v>1299</v>
      </c>
      <c r="I327" s="11" t="s">
        <v>1301</v>
      </c>
      <c r="J327" s="11" t="s">
        <v>1406</v>
      </c>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row>
    <row r="328" spans="1:53" ht="42" customHeight="1" x14ac:dyDescent="0.3">
      <c r="A328" s="11" t="s">
        <v>2020</v>
      </c>
      <c r="B328" s="11" t="s">
        <v>1405</v>
      </c>
      <c r="C328" s="11" t="str">
        <f t="shared" si="10"/>
        <v>327: to be charged</v>
      </c>
      <c r="D328" s="11" t="str">
        <f t="shared" si="11"/>
        <v>to be charged: Wie kann man das übersetzen?</v>
      </c>
      <c r="E328" s="11" t="s">
        <v>1296</v>
      </c>
      <c r="F328" s="11" t="s">
        <v>1297</v>
      </c>
      <c r="G328" s="11" t="s">
        <v>1299</v>
      </c>
      <c r="H328" s="11" t="s">
        <v>1301</v>
      </c>
      <c r="I328" s="11" t="s">
        <v>1303</v>
      </c>
      <c r="J328" s="11" t="s">
        <v>1406</v>
      </c>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row>
    <row r="329" spans="1:53" ht="42" customHeight="1" x14ac:dyDescent="0.3">
      <c r="A329" s="11" t="s">
        <v>2021</v>
      </c>
      <c r="B329" s="11" t="s">
        <v>1405</v>
      </c>
      <c r="C329" s="11" t="str">
        <f t="shared" si="10"/>
        <v>328: to be on the dole</v>
      </c>
      <c r="D329" s="11" t="str">
        <f t="shared" si="11"/>
        <v>to be on the dole: Wie kann man das übersetzen?</v>
      </c>
      <c r="E329" s="11" t="s">
        <v>1298</v>
      </c>
      <c r="F329" s="11" t="s">
        <v>1299</v>
      </c>
      <c r="G329" s="11" t="s">
        <v>1301</v>
      </c>
      <c r="H329" s="11" t="s">
        <v>1303</v>
      </c>
      <c r="I329" s="11" t="s">
        <v>1305</v>
      </c>
      <c r="J329" s="11" t="s">
        <v>1406</v>
      </c>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row>
    <row r="330" spans="1:53" ht="42" customHeight="1" x14ac:dyDescent="0.3">
      <c r="A330" s="11" t="s">
        <v>2022</v>
      </c>
      <c r="B330" s="11" t="s">
        <v>1405</v>
      </c>
      <c r="C330" s="11" t="str">
        <f t="shared" si="10"/>
        <v>329: to be unemployed</v>
      </c>
      <c r="D330" s="11" t="str">
        <f t="shared" si="11"/>
        <v>to be unemployed: Wie kann man das übersetzen?</v>
      </c>
      <c r="E330" s="11" t="s">
        <v>1300</v>
      </c>
      <c r="F330" s="11" t="s">
        <v>1301</v>
      </c>
      <c r="G330" s="11" t="s">
        <v>1303</v>
      </c>
      <c r="H330" s="11" t="s">
        <v>1305</v>
      </c>
      <c r="I330" s="11" t="s">
        <v>1307</v>
      </c>
      <c r="J330" s="11" t="s">
        <v>1406</v>
      </c>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row>
    <row r="331" spans="1:53" ht="42" customHeight="1" x14ac:dyDescent="0.3">
      <c r="A331" s="11" t="s">
        <v>2023</v>
      </c>
      <c r="B331" s="11" t="s">
        <v>1405</v>
      </c>
      <c r="C331" s="11" t="str">
        <f t="shared" si="10"/>
        <v>330: to charge</v>
      </c>
      <c r="D331" s="11" t="str">
        <f t="shared" si="11"/>
        <v>to charge: Wie kann man das übersetzen?</v>
      </c>
      <c r="E331" s="11" t="s">
        <v>1302</v>
      </c>
      <c r="F331" s="11" t="s">
        <v>1303</v>
      </c>
      <c r="G331" s="11" t="s">
        <v>1305</v>
      </c>
      <c r="H331" s="11" t="s">
        <v>1307</v>
      </c>
      <c r="I331" s="11" t="s">
        <v>1309</v>
      </c>
      <c r="J331" s="11" t="s">
        <v>1406</v>
      </c>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row>
    <row r="332" spans="1:53" ht="42" customHeight="1" x14ac:dyDescent="0.3">
      <c r="A332" s="11" t="s">
        <v>2024</v>
      </c>
      <c r="B332" s="11" t="s">
        <v>1405</v>
      </c>
      <c r="C332" s="11" t="str">
        <f t="shared" si="10"/>
        <v>331: to comply</v>
      </c>
      <c r="D332" s="11" t="str">
        <f t="shared" si="11"/>
        <v>to comply: Wie kann man das übersetzen?</v>
      </c>
      <c r="E332" s="11" t="s">
        <v>1304</v>
      </c>
      <c r="F332" s="11" t="s">
        <v>1305</v>
      </c>
      <c r="G332" s="11" t="s">
        <v>1307</v>
      </c>
      <c r="H332" s="11" t="s">
        <v>1309</v>
      </c>
      <c r="I332" s="11" t="s">
        <v>1311</v>
      </c>
      <c r="J332" s="11" t="s">
        <v>1406</v>
      </c>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row>
    <row r="333" spans="1:53" ht="42" customHeight="1" x14ac:dyDescent="0.3">
      <c r="A333" s="11" t="s">
        <v>2025</v>
      </c>
      <c r="B333" s="11" t="s">
        <v>1405</v>
      </c>
      <c r="C333" s="11" t="str">
        <f t="shared" si="10"/>
        <v>332: to consider</v>
      </c>
      <c r="D333" s="11" t="str">
        <f t="shared" si="11"/>
        <v>to consider: Wie kann man das übersetzen?</v>
      </c>
      <c r="E333" s="11" t="s">
        <v>1306</v>
      </c>
      <c r="F333" s="11" t="s">
        <v>1307</v>
      </c>
      <c r="G333" s="11" t="s">
        <v>1309</v>
      </c>
      <c r="H333" s="11" t="s">
        <v>1311</v>
      </c>
      <c r="I333" s="11" t="s">
        <v>1313</v>
      </c>
      <c r="J333" s="11" t="s">
        <v>1406</v>
      </c>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row>
    <row r="334" spans="1:53" ht="42" customHeight="1" x14ac:dyDescent="0.3">
      <c r="A334" s="11" t="s">
        <v>2026</v>
      </c>
      <c r="B334" s="11" t="s">
        <v>1405</v>
      </c>
      <c r="C334" s="11" t="str">
        <f t="shared" si="10"/>
        <v>333: to deal in</v>
      </c>
      <c r="D334" s="11" t="str">
        <f t="shared" si="11"/>
        <v>to deal in: Wie kann man das übersetzen?</v>
      </c>
      <c r="E334" s="11" t="s">
        <v>1308</v>
      </c>
      <c r="F334" s="11" t="s">
        <v>1309</v>
      </c>
      <c r="G334" s="11" t="s">
        <v>1311</v>
      </c>
      <c r="H334" s="11" t="s">
        <v>1313</v>
      </c>
      <c r="I334" s="11" t="s">
        <v>1315</v>
      </c>
      <c r="J334" s="11" t="s">
        <v>1406</v>
      </c>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row>
    <row r="335" spans="1:53" ht="42" customHeight="1" x14ac:dyDescent="0.3">
      <c r="A335" s="11" t="s">
        <v>2027</v>
      </c>
      <c r="B335" s="11" t="s">
        <v>1405</v>
      </c>
      <c r="C335" s="11" t="str">
        <f t="shared" si="10"/>
        <v>334: to demand</v>
      </c>
      <c r="D335" s="11" t="str">
        <f t="shared" si="11"/>
        <v>to demand: Wie kann man das übersetzen?</v>
      </c>
      <c r="E335" s="11" t="s">
        <v>1310</v>
      </c>
      <c r="F335" s="11" t="s">
        <v>1311</v>
      </c>
      <c r="G335" s="11" t="s">
        <v>1313</v>
      </c>
      <c r="H335" s="11" t="s">
        <v>1315</v>
      </c>
      <c r="I335" s="11" t="s">
        <v>1317</v>
      </c>
      <c r="J335" s="11" t="s">
        <v>1406</v>
      </c>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row>
    <row r="336" spans="1:53" ht="42" customHeight="1" x14ac:dyDescent="0.3">
      <c r="A336" s="11" t="s">
        <v>2028</v>
      </c>
      <c r="B336" s="11" t="s">
        <v>1405</v>
      </c>
      <c r="C336" s="11" t="str">
        <f t="shared" si="10"/>
        <v>335: to discount</v>
      </c>
      <c r="D336" s="11" t="str">
        <f t="shared" si="11"/>
        <v>to discount: Wie kann man das übersetzen?</v>
      </c>
      <c r="E336" s="11" t="s">
        <v>1312</v>
      </c>
      <c r="F336" s="11" t="s">
        <v>1313</v>
      </c>
      <c r="G336" s="11" t="s">
        <v>1315</v>
      </c>
      <c r="H336" s="11" t="s">
        <v>1317</v>
      </c>
      <c r="I336" s="11" t="s">
        <v>1319</v>
      </c>
      <c r="J336" s="11" t="s">
        <v>1406</v>
      </c>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row>
    <row r="337" spans="1:53" ht="42" customHeight="1" x14ac:dyDescent="0.3">
      <c r="A337" s="11" t="s">
        <v>2029</v>
      </c>
      <c r="B337" s="11" t="s">
        <v>1405</v>
      </c>
      <c r="C337" s="11" t="str">
        <f t="shared" si="10"/>
        <v>336: to distribute</v>
      </c>
      <c r="D337" s="11" t="str">
        <f t="shared" si="11"/>
        <v>to distribute: Wie kann man das übersetzen?</v>
      </c>
      <c r="E337" s="11" t="s">
        <v>1314</v>
      </c>
      <c r="F337" s="11" t="s">
        <v>1315</v>
      </c>
      <c r="G337" s="11" t="s">
        <v>1317</v>
      </c>
      <c r="H337" s="11" t="s">
        <v>1319</v>
      </c>
      <c r="I337" s="11" t="s">
        <v>1321</v>
      </c>
      <c r="J337" s="11" t="s">
        <v>1406</v>
      </c>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row>
    <row r="338" spans="1:53" ht="42" customHeight="1" x14ac:dyDescent="0.3">
      <c r="A338" s="11" t="s">
        <v>2030</v>
      </c>
      <c r="B338" s="11" t="s">
        <v>1405</v>
      </c>
      <c r="C338" s="11" t="str">
        <f t="shared" si="10"/>
        <v>337: to employ</v>
      </c>
      <c r="D338" s="11" t="str">
        <f t="shared" si="11"/>
        <v>to employ: Wie kann man das übersetzen?</v>
      </c>
      <c r="E338" s="11" t="s">
        <v>1316</v>
      </c>
      <c r="F338" s="11" t="s">
        <v>1317</v>
      </c>
      <c r="G338" s="11" t="s">
        <v>1319</v>
      </c>
      <c r="H338" s="11" t="s">
        <v>1321</v>
      </c>
      <c r="I338" s="11" t="s">
        <v>1323</v>
      </c>
      <c r="J338" s="11" t="s">
        <v>1406</v>
      </c>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row>
    <row r="339" spans="1:53" ht="42" customHeight="1" x14ac:dyDescent="0.3">
      <c r="A339" s="11" t="s">
        <v>2031</v>
      </c>
      <c r="B339" s="11" t="s">
        <v>1405</v>
      </c>
      <c r="C339" s="11" t="str">
        <f t="shared" si="10"/>
        <v>338: to enclose</v>
      </c>
      <c r="D339" s="11" t="str">
        <f t="shared" si="11"/>
        <v>to enclose: Wie kann man das übersetzen?</v>
      </c>
      <c r="E339" s="11" t="s">
        <v>1318</v>
      </c>
      <c r="F339" s="11" t="s">
        <v>1319</v>
      </c>
      <c r="G339" s="11" t="s">
        <v>1321</v>
      </c>
      <c r="H339" s="11" t="s">
        <v>1323</v>
      </c>
      <c r="I339" s="11" t="s">
        <v>1325</v>
      </c>
      <c r="J339" s="11" t="s">
        <v>1406</v>
      </c>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row>
    <row r="340" spans="1:53" ht="42" customHeight="1" x14ac:dyDescent="0.3">
      <c r="A340" s="11" t="s">
        <v>2032</v>
      </c>
      <c r="B340" s="11" t="s">
        <v>1405</v>
      </c>
      <c r="C340" s="11" t="str">
        <f t="shared" si="10"/>
        <v>339: to enquire, inquire</v>
      </c>
      <c r="D340" s="11" t="str">
        <f t="shared" si="11"/>
        <v>to enquire, inquire: Wie kann man das übersetzen?</v>
      </c>
      <c r="E340" s="11" t="s">
        <v>1320</v>
      </c>
      <c r="F340" s="11" t="s">
        <v>1321</v>
      </c>
      <c r="G340" s="11" t="s">
        <v>1323</v>
      </c>
      <c r="H340" s="11" t="s">
        <v>1325</v>
      </c>
      <c r="I340" s="11" t="s">
        <v>1327</v>
      </c>
      <c r="J340" s="11" t="s">
        <v>1406</v>
      </c>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row>
    <row r="341" spans="1:53" ht="42" customHeight="1" x14ac:dyDescent="0.3">
      <c r="A341" s="11" t="s">
        <v>2033</v>
      </c>
      <c r="B341" s="11" t="s">
        <v>1405</v>
      </c>
      <c r="C341" s="11" t="str">
        <f t="shared" si="10"/>
        <v>340: to halve</v>
      </c>
      <c r="D341" s="11" t="str">
        <f t="shared" si="11"/>
        <v>to halve: Wie kann man das übersetzen?</v>
      </c>
      <c r="E341" s="11" t="s">
        <v>1322</v>
      </c>
      <c r="F341" s="11" t="s">
        <v>1323</v>
      </c>
      <c r="G341" s="11" t="s">
        <v>1325</v>
      </c>
      <c r="H341" s="11" t="s">
        <v>1327</v>
      </c>
      <c r="I341" s="11" t="s">
        <v>1329</v>
      </c>
      <c r="J341" s="11" t="s">
        <v>1406</v>
      </c>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row>
    <row r="342" spans="1:53" ht="42" customHeight="1" x14ac:dyDescent="0.3">
      <c r="A342" s="11" t="s">
        <v>2034</v>
      </c>
      <c r="B342" s="11" t="s">
        <v>1405</v>
      </c>
      <c r="C342" s="11" t="str">
        <f t="shared" si="10"/>
        <v>341: to import</v>
      </c>
      <c r="D342" s="11" t="str">
        <f t="shared" si="11"/>
        <v>to import: Wie kann man das übersetzen?</v>
      </c>
      <c r="E342" s="11" t="s">
        <v>1324</v>
      </c>
      <c r="F342" s="11" t="s">
        <v>1325</v>
      </c>
      <c r="G342" s="11" t="s">
        <v>1327</v>
      </c>
      <c r="H342" s="11" t="s">
        <v>1329</v>
      </c>
      <c r="I342" s="11" t="s">
        <v>1331</v>
      </c>
      <c r="J342" s="11" t="s">
        <v>1406</v>
      </c>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row>
    <row r="343" spans="1:53" ht="42" customHeight="1" x14ac:dyDescent="0.3">
      <c r="A343" s="11" t="s">
        <v>2035</v>
      </c>
      <c r="B343" s="11" t="s">
        <v>1405</v>
      </c>
      <c r="C343" s="11" t="str">
        <f t="shared" si="10"/>
        <v>342: to improve</v>
      </c>
      <c r="D343" s="11" t="str">
        <f t="shared" si="11"/>
        <v>to improve: Wie kann man das übersetzen?</v>
      </c>
      <c r="E343" s="11" t="s">
        <v>1326</v>
      </c>
      <c r="F343" s="11" t="s">
        <v>1327</v>
      </c>
      <c r="G343" s="11" t="s">
        <v>1329</v>
      </c>
      <c r="H343" s="11" t="s">
        <v>1331</v>
      </c>
      <c r="I343" s="11" t="s">
        <v>1333</v>
      </c>
      <c r="J343" s="11" t="s">
        <v>1406</v>
      </c>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row>
    <row r="344" spans="1:53" ht="42" customHeight="1" x14ac:dyDescent="0.3">
      <c r="A344" s="11" t="s">
        <v>2036</v>
      </c>
      <c r="B344" s="11" t="s">
        <v>1405</v>
      </c>
      <c r="C344" s="11" t="str">
        <f t="shared" si="10"/>
        <v>343: to incur</v>
      </c>
      <c r="D344" s="11" t="str">
        <f t="shared" si="11"/>
        <v>to incur: Wie kann man das übersetzen?</v>
      </c>
      <c r="E344" s="11" t="s">
        <v>1328</v>
      </c>
      <c r="F344" s="11" t="s">
        <v>1329</v>
      </c>
      <c r="G344" s="11" t="s">
        <v>1331</v>
      </c>
      <c r="H344" s="11" t="s">
        <v>1333</v>
      </c>
      <c r="I344" s="11" t="s">
        <v>1335</v>
      </c>
      <c r="J344" s="11" t="s">
        <v>1406</v>
      </c>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row>
    <row r="345" spans="1:53" ht="42" customHeight="1" x14ac:dyDescent="0.3">
      <c r="A345" s="11" t="s">
        <v>2037</v>
      </c>
      <c r="B345" s="11" t="s">
        <v>1405</v>
      </c>
      <c r="C345" s="11" t="str">
        <f t="shared" si="10"/>
        <v>344: to introduce</v>
      </c>
      <c r="D345" s="11" t="str">
        <f t="shared" si="11"/>
        <v>to introduce: Wie kann man das übersetzen?</v>
      </c>
      <c r="E345" s="11" t="s">
        <v>1330</v>
      </c>
      <c r="F345" s="11" t="s">
        <v>1331</v>
      </c>
      <c r="G345" s="11" t="s">
        <v>1333</v>
      </c>
      <c r="H345" s="11" t="s">
        <v>1335</v>
      </c>
      <c r="I345" s="11" t="s">
        <v>1337</v>
      </c>
      <c r="J345" s="11" t="s">
        <v>1406</v>
      </c>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row>
    <row r="346" spans="1:53" ht="42" customHeight="1" x14ac:dyDescent="0.3">
      <c r="A346" s="11" t="s">
        <v>2038</v>
      </c>
      <c r="B346" s="11" t="s">
        <v>1405</v>
      </c>
      <c r="C346" s="11" t="str">
        <f t="shared" si="10"/>
        <v>345: to launch</v>
      </c>
      <c r="D346" s="11" t="str">
        <f t="shared" si="11"/>
        <v>to launch: Wie kann man das übersetzen?</v>
      </c>
      <c r="E346" s="11" t="s">
        <v>1332</v>
      </c>
      <c r="F346" s="11" t="s">
        <v>1333</v>
      </c>
      <c r="G346" s="11" t="s">
        <v>1335</v>
      </c>
      <c r="H346" s="11" t="s">
        <v>1337</v>
      </c>
      <c r="I346" s="11" t="s">
        <v>1339</v>
      </c>
      <c r="J346" s="11" t="s">
        <v>1406</v>
      </c>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row>
    <row r="347" spans="1:53" ht="42" customHeight="1" x14ac:dyDescent="0.3">
      <c r="A347" s="11" t="s">
        <v>2039</v>
      </c>
      <c r="B347" s="11" t="s">
        <v>1405</v>
      </c>
      <c r="C347" s="11" t="str">
        <f t="shared" si="10"/>
        <v>346: to provide</v>
      </c>
      <c r="D347" s="11" t="str">
        <f t="shared" si="11"/>
        <v>to provide: Wie kann man das übersetzen?</v>
      </c>
      <c r="E347" s="11" t="s">
        <v>1334</v>
      </c>
      <c r="F347" s="11" t="s">
        <v>1335</v>
      </c>
      <c r="G347" s="11" t="s">
        <v>1337</v>
      </c>
      <c r="H347" s="11" t="s">
        <v>1339</v>
      </c>
      <c r="I347" s="11" t="s">
        <v>1341</v>
      </c>
      <c r="J347" s="11" t="s">
        <v>1406</v>
      </c>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row>
    <row r="348" spans="1:53" ht="42" customHeight="1" x14ac:dyDescent="0.3">
      <c r="A348" s="11" t="s">
        <v>2040</v>
      </c>
      <c r="B348" s="11" t="s">
        <v>1405</v>
      </c>
      <c r="C348" s="11" t="str">
        <f t="shared" si="10"/>
        <v>347: to settle an invoice</v>
      </c>
      <c r="D348" s="11" t="str">
        <f t="shared" si="11"/>
        <v>to settle an invoice: Wie kann man das übersetzen?</v>
      </c>
      <c r="E348" s="11" t="s">
        <v>1336</v>
      </c>
      <c r="F348" s="11" t="s">
        <v>1337</v>
      </c>
      <c r="G348" s="11" t="s">
        <v>1339</v>
      </c>
      <c r="H348" s="11" t="s">
        <v>1341</v>
      </c>
      <c r="I348" s="11" t="s">
        <v>1343</v>
      </c>
      <c r="J348" s="11" t="s">
        <v>1406</v>
      </c>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row>
    <row r="349" spans="1:53" ht="42" customHeight="1" x14ac:dyDescent="0.3">
      <c r="A349" s="11" t="s">
        <v>2041</v>
      </c>
      <c r="B349" s="11" t="s">
        <v>1405</v>
      </c>
      <c r="C349" s="11" t="str">
        <f t="shared" si="10"/>
        <v>348: to settle up (with)</v>
      </c>
      <c r="D349" s="11" t="str">
        <f t="shared" si="11"/>
        <v>to settle up (with): Wie kann man das übersetzen?</v>
      </c>
      <c r="E349" s="11" t="s">
        <v>1338</v>
      </c>
      <c r="F349" s="11" t="s">
        <v>1339</v>
      </c>
      <c r="G349" s="11" t="s">
        <v>1341</v>
      </c>
      <c r="H349" s="11" t="s">
        <v>1343</v>
      </c>
      <c r="I349" s="11" t="s">
        <v>1345</v>
      </c>
      <c r="J349" s="11" t="s">
        <v>1406</v>
      </c>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row>
    <row r="350" spans="1:53" ht="42" customHeight="1" x14ac:dyDescent="0.3">
      <c r="A350" s="11" t="s">
        <v>2042</v>
      </c>
      <c r="B350" s="11" t="s">
        <v>1405</v>
      </c>
      <c r="C350" s="11" t="str">
        <f t="shared" si="10"/>
        <v>349: to split</v>
      </c>
      <c r="D350" s="11" t="str">
        <f t="shared" si="11"/>
        <v>to split: Wie kann man das übersetzen?</v>
      </c>
      <c r="E350" s="11" t="s">
        <v>1340</v>
      </c>
      <c r="F350" s="11" t="s">
        <v>1341</v>
      </c>
      <c r="G350" s="11" t="s">
        <v>1343</v>
      </c>
      <c r="H350" s="11" t="s">
        <v>1345</v>
      </c>
      <c r="I350" s="11" t="s">
        <v>1347</v>
      </c>
      <c r="J350" s="11" t="s">
        <v>1406</v>
      </c>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row>
    <row r="351" spans="1:53" ht="42" customHeight="1" x14ac:dyDescent="0.3">
      <c r="A351" s="11" t="s">
        <v>2043</v>
      </c>
      <c r="B351" s="11" t="s">
        <v>1405</v>
      </c>
      <c r="C351" s="11" t="str">
        <f t="shared" si="10"/>
        <v>350: to stamp on</v>
      </c>
      <c r="D351" s="11" t="str">
        <f t="shared" si="11"/>
        <v>to stamp on: Wie kann man das übersetzen?</v>
      </c>
      <c r="E351" s="11" t="s">
        <v>1342</v>
      </c>
      <c r="F351" s="11" t="s">
        <v>1343</v>
      </c>
      <c r="G351" s="11" t="s">
        <v>1345</v>
      </c>
      <c r="H351" s="11" t="s">
        <v>1347</v>
      </c>
      <c r="I351" s="11" t="s">
        <v>1349</v>
      </c>
      <c r="J351" s="11" t="s">
        <v>1406</v>
      </c>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row>
    <row r="352" spans="1:53" ht="42" customHeight="1" x14ac:dyDescent="0.3">
      <c r="A352" s="11" t="s">
        <v>2044</v>
      </c>
      <c r="B352" s="11" t="s">
        <v>1405</v>
      </c>
      <c r="C352" s="11" t="str">
        <f t="shared" si="10"/>
        <v>351: to stress</v>
      </c>
      <c r="D352" s="11" t="str">
        <f t="shared" si="11"/>
        <v>to stress: Wie kann man das übersetzen?</v>
      </c>
      <c r="E352" s="11" t="s">
        <v>1344</v>
      </c>
      <c r="F352" s="11" t="s">
        <v>1345</v>
      </c>
      <c r="G352" s="11" t="s">
        <v>1347</v>
      </c>
      <c r="H352" s="11" t="s">
        <v>1349</v>
      </c>
      <c r="I352" s="11" t="s">
        <v>1351</v>
      </c>
      <c r="J352" s="11" t="s">
        <v>1406</v>
      </c>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row>
    <row r="353" spans="1:53" ht="42" customHeight="1" x14ac:dyDescent="0.3">
      <c r="A353" s="11" t="s">
        <v>2045</v>
      </c>
      <c r="B353" s="11" t="s">
        <v>1405</v>
      </c>
      <c r="C353" s="11" t="str">
        <f t="shared" si="10"/>
        <v>352: to submit</v>
      </c>
      <c r="D353" s="11" t="str">
        <f t="shared" si="11"/>
        <v>to submit: Wie kann man das übersetzen?</v>
      </c>
      <c r="E353" s="11" t="s">
        <v>1346</v>
      </c>
      <c r="F353" s="11" t="s">
        <v>1347</v>
      </c>
      <c r="G353" s="11" t="s">
        <v>1349</v>
      </c>
      <c r="H353" s="11" t="s">
        <v>1351</v>
      </c>
      <c r="I353" s="11" t="s">
        <v>643</v>
      </c>
      <c r="J353" s="11" t="s">
        <v>1406</v>
      </c>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row>
    <row r="354" spans="1:53" ht="42" customHeight="1" x14ac:dyDescent="0.3">
      <c r="A354" s="11" t="s">
        <v>2046</v>
      </c>
      <c r="B354" s="11" t="s">
        <v>1405</v>
      </c>
      <c r="C354" s="11" t="str">
        <f t="shared" si="10"/>
        <v>353: to undertake</v>
      </c>
      <c r="D354" s="11" t="str">
        <f t="shared" si="11"/>
        <v>to undertake: Wie kann man das übersetzen?</v>
      </c>
      <c r="E354" s="11" t="s">
        <v>1348</v>
      </c>
      <c r="F354" s="11" t="s">
        <v>1349</v>
      </c>
      <c r="G354" s="11" t="s">
        <v>1351</v>
      </c>
      <c r="H354" s="11" t="s">
        <v>643</v>
      </c>
      <c r="I354" s="11" t="s">
        <v>1354</v>
      </c>
      <c r="J354" s="11" t="s">
        <v>1406</v>
      </c>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row>
    <row r="355" spans="1:53" ht="42" customHeight="1" x14ac:dyDescent="0.3">
      <c r="A355" s="11" t="s">
        <v>2047</v>
      </c>
      <c r="B355" s="11" t="s">
        <v>1405</v>
      </c>
      <c r="C355" s="11" t="str">
        <f t="shared" si="10"/>
        <v>354: to write in ink</v>
      </c>
      <c r="D355" s="11" t="str">
        <f t="shared" si="11"/>
        <v>to write in ink: Wie kann man das übersetzen?</v>
      </c>
      <c r="E355" s="11" t="s">
        <v>1350</v>
      </c>
      <c r="F355" s="11" t="s">
        <v>1351</v>
      </c>
      <c r="G355" s="11" t="s">
        <v>643</v>
      </c>
      <c r="H355" s="11" t="s">
        <v>1354</v>
      </c>
      <c r="I355" s="11" t="s">
        <v>1356</v>
      </c>
      <c r="J355" s="11" t="s">
        <v>1406</v>
      </c>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row>
    <row r="356" spans="1:53" ht="42" customHeight="1" x14ac:dyDescent="0.3">
      <c r="A356" s="11" t="s">
        <v>2048</v>
      </c>
      <c r="B356" s="11" t="s">
        <v>1405</v>
      </c>
      <c r="C356" s="11" t="str">
        <f t="shared" si="10"/>
        <v>355: toilet</v>
      </c>
      <c r="D356" s="11" t="str">
        <f t="shared" si="11"/>
        <v>toilet: Wie kann man das übersetzen?</v>
      </c>
      <c r="E356" s="11" t="s">
        <v>1352</v>
      </c>
      <c r="F356" s="11" t="s">
        <v>643</v>
      </c>
      <c r="G356" s="11" t="s">
        <v>1354</v>
      </c>
      <c r="H356" s="11" t="s">
        <v>1356</v>
      </c>
      <c r="I356" s="11" t="s">
        <v>1358</v>
      </c>
      <c r="J356" s="11" t="s">
        <v>1406</v>
      </c>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row>
    <row r="357" spans="1:53" ht="42" customHeight="1" x14ac:dyDescent="0.3">
      <c r="A357" s="11" t="s">
        <v>2049</v>
      </c>
      <c r="B357" s="11" t="s">
        <v>1405</v>
      </c>
      <c r="C357" s="11" t="str">
        <f t="shared" si="10"/>
        <v>356: trade union</v>
      </c>
      <c r="D357" s="11" t="str">
        <f t="shared" si="11"/>
        <v>trade union: Wie kann man das übersetzen?</v>
      </c>
      <c r="E357" s="11" t="s">
        <v>1353</v>
      </c>
      <c r="F357" s="11" t="s">
        <v>1354</v>
      </c>
      <c r="G357" s="11" t="s">
        <v>1356</v>
      </c>
      <c r="H357" s="11" t="s">
        <v>1358</v>
      </c>
      <c r="I357" s="11" t="s">
        <v>1360</v>
      </c>
      <c r="J357" s="11" t="s">
        <v>1406</v>
      </c>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row>
    <row r="358" spans="1:53" ht="42" customHeight="1" x14ac:dyDescent="0.3">
      <c r="A358" s="11" t="s">
        <v>2050</v>
      </c>
      <c r="B358" s="11" t="s">
        <v>1405</v>
      </c>
      <c r="C358" s="11" t="str">
        <f t="shared" si="10"/>
        <v>357: trainee</v>
      </c>
      <c r="D358" s="11" t="str">
        <f t="shared" si="11"/>
        <v>trainee: Wie kann man das übersetzen?</v>
      </c>
      <c r="E358" s="11" t="s">
        <v>1355</v>
      </c>
      <c r="F358" s="11" t="s">
        <v>1356</v>
      </c>
      <c r="G358" s="11" t="s">
        <v>1358</v>
      </c>
      <c r="H358" s="11" t="s">
        <v>1360</v>
      </c>
      <c r="I358" s="11" t="s">
        <v>1362</v>
      </c>
      <c r="J358" s="11" t="s">
        <v>1406</v>
      </c>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row>
    <row r="359" spans="1:53" ht="42" customHeight="1" x14ac:dyDescent="0.3">
      <c r="A359" s="11" t="s">
        <v>2051</v>
      </c>
      <c r="B359" s="11" t="s">
        <v>1405</v>
      </c>
      <c r="C359" s="11" t="str">
        <f t="shared" si="10"/>
        <v>358: tray</v>
      </c>
      <c r="D359" s="11" t="str">
        <f t="shared" si="11"/>
        <v>tray: Wie kann man das übersetzen?</v>
      </c>
      <c r="E359" s="11" t="s">
        <v>1357</v>
      </c>
      <c r="F359" s="11" t="s">
        <v>1358</v>
      </c>
      <c r="G359" s="11" t="s">
        <v>1360</v>
      </c>
      <c r="H359" s="11" t="s">
        <v>1362</v>
      </c>
      <c r="I359" s="11" t="s">
        <v>1364</v>
      </c>
      <c r="J359" s="11" t="s">
        <v>1406</v>
      </c>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row>
    <row r="360" spans="1:53" ht="42" customHeight="1" x14ac:dyDescent="0.3">
      <c r="A360" s="11" t="s">
        <v>2052</v>
      </c>
      <c r="B360" s="11" t="s">
        <v>1405</v>
      </c>
      <c r="C360" s="11" t="str">
        <f t="shared" si="10"/>
        <v>359: try</v>
      </c>
      <c r="D360" s="11" t="str">
        <f t="shared" si="11"/>
        <v>try: Wie kann man das übersetzen?</v>
      </c>
      <c r="E360" s="11" t="s">
        <v>1359</v>
      </c>
      <c r="F360" s="11" t="s">
        <v>1360</v>
      </c>
      <c r="G360" s="11" t="s">
        <v>1362</v>
      </c>
      <c r="H360" s="11" t="s">
        <v>1364</v>
      </c>
      <c r="I360" s="11" t="s">
        <v>1366</v>
      </c>
      <c r="J360" s="11" t="s">
        <v>1406</v>
      </c>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row>
    <row r="361" spans="1:53" ht="42" customHeight="1" x14ac:dyDescent="0.3">
      <c r="A361" s="11" t="s">
        <v>2053</v>
      </c>
      <c r="B361" s="11" t="s">
        <v>1405</v>
      </c>
      <c r="C361" s="11" t="str">
        <f t="shared" si="10"/>
        <v>360: unemployment</v>
      </c>
      <c r="D361" s="11" t="str">
        <f t="shared" si="11"/>
        <v>unemployment: Wie kann man das übersetzen?</v>
      </c>
      <c r="E361" s="11" t="s">
        <v>1361</v>
      </c>
      <c r="F361" s="11" t="s">
        <v>1362</v>
      </c>
      <c r="G361" s="11" t="s">
        <v>1364</v>
      </c>
      <c r="H361" s="11" t="s">
        <v>1366</v>
      </c>
      <c r="I361" s="11" t="s">
        <v>1368</v>
      </c>
      <c r="J361" s="11" t="s">
        <v>1406</v>
      </c>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row>
    <row r="362" spans="1:53" ht="42" customHeight="1" x14ac:dyDescent="0.3">
      <c r="A362" s="11" t="s">
        <v>2054</v>
      </c>
      <c r="B362" s="11" t="s">
        <v>1405</v>
      </c>
      <c r="C362" s="11" t="str">
        <f t="shared" si="10"/>
        <v>361: unfair dismissal</v>
      </c>
      <c r="D362" s="11" t="str">
        <f t="shared" si="11"/>
        <v>unfair dismissal: Wie kann man das übersetzen?</v>
      </c>
      <c r="E362" s="11" t="s">
        <v>1363</v>
      </c>
      <c r="F362" s="11" t="s">
        <v>1364</v>
      </c>
      <c r="G362" s="11" t="s">
        <v>1366</v>
      </c>
      <c r="H362" s="11" t="s">
        <v>1368</v>
      </c>
      <c r="I362" s="11" t="s">
        <v>1370</v>
      </c>
      <c r="J362" s="11" t="s">
        <v>1406</v>
      </c>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row>
    <row r="363" spans="1:53" ht="42" customHeight="1" x14ac:dyDescent="0.3">
      <c r="A363" s="11" t="s">
        <v>2055</v>
      </c>
      <c r="B363" s="11" t="s">
        <v>1405</v>
      </c>
      <c r="C363" s="11" t="str">
        <f t="shared" si="10"/>
        <v>362: unskilled</v>
      </c>
      <c r="D363" s="11" t="str">
        <f t="shared" si="11"/>
        <v>unskilled: Wie kann man das übersetzen?</v>
      </c>
      <c r="E363" s="11" t="s">
        <v>1365</v>
      </c>
      <c r="F363" s="11" t="s">
        <v>1366</v>
      </c>
      <c r="G363" s="11" t="s">
        <v>1368</v>
      </c>
      <c r="H363" s="11" t="s">
        <v>1370</v>
      </c>
      <c r="I363" s="11" t="s">
        <v>1372</v>
      </c>
      <c r="J363" s="11" t="s">
        <v>1406</v>
      </c>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row>
    <row r="364" spans="1:53" ht="42" customHeight="1" x14ac:dyDescent="0.3">
      <c r="A364" s="11" t="s">
        <v>2056</v>
      </c>
      <c r="B364" s="11" t="s">
        <v>1405</v>
      </c>
      <c r="C364" s="11" t="str">
        <f t="shared" si="10"/>
        <v>363: useful</v>
      </c>
      <c r="D364" s="11" t="str">
        <f t="shared" si="11"/>
        <v>useful: Wie kann man das übersetzen?</v>
      </c>
      <c r="E364" s="11" t="s">
        <v>1367</v>
      </c>
      <c r="F364" s="11" t="s">
        <v>1368</v>
      </c>
      <c r="G364" s="11" t="s">
        <v>1370</v>
      </c>
      <c r="H364" s="11" t="s">
        <v>1372</v>
      </c>
      <c r="I364" s="11" t="s">
        <v>1374</v>
      </c>
      <c r="J364" s="11" t="s">
        <v>1406</v>
      </c>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row>
    <row r="365" spans="1:53" ht="42" customHeight="1" x14ac:dyDescent="0.3">
      <c r="A365" s="11" t="s">
        <v>2057</v>
      </c>
      <c r="B365" s="11" t="s">
        <v>1405</v>
      </c>
      <c r="C365" s="11" t="str">
        <f t="shared" si="10"/>
        <v>364: useless</v>
      </c>
      <c r="D365" s="11" t="str">
        <f t="shared" si="11"/>
        <v>useless: Wie kann man das übersetzen?</v>
      </c>
      <c r="E365" s="11" t="s">
        <v>1369</v>
      </c>
      <c r="F365" s="11" t="s">
        <v>1370</v>
      </c>
      <c r="G365" s="11" t="s">
        <v>1372</v>
      </c>
      <c r="H365" s="11" t="s">
        <v>1374</v>
      </c>
      <c r="I365" s="11" t="s">
        <v>1376</v>
      </c>
      <c r="J365" s="11" t="s">
        <v>1406</v>
      </c>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row>
    <row r="366" spans="1:53" ht="42" customHeight="1" x14ac:dyDescent="0.3">
      <c r="A366" s="11" t="s">
        <v>2058</v>
      </c>
      <c r="B366" s="11" t="s">
        <v>1405</v>
      </c>
      <c r="C366" s="11" t="str">
        <f t="shared" si="10"/>
        <v>365: usually</v>
      </c>
      <c r="D366" s="11" t="str">
        <f t="shared" si="11"/>
        <v>usually: Wie kann man das übersetzen?</v>
      </c>
      <c r="E366" s="11" t="s">
        <v>1371</v>
      </c>
      <c r="F366" s="11" t="s">
        <v>1372</v>
      </c>
      <c r="G366" s="11" t="s">
        <v>1374</v>
      </c>
      <c r="H366" s="11" t="s">
        <v>1376</v>
      </c>
      <c r="I366" s="11" t="s">
        <v>1378</v>
      </c>
      <c r="J366" s="11" t="s">
        <v>1406</v>
      </c>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row>
    <row r="367" spans="1:53" ht="42" customHeight="1" x14ac:dyDescent="0.3">
      <c r="A367" s="11" t="s">
        <v>2059</v>
      </c>
      <c r="B367" s="11" t="s">
        <v>1405</v>
      </c>
      <c r="C367" s="11" t="str">
        <f t="shared" si="10"/>
        <v>366: vacancies</v>
      </c>
      <c r="D367" s="11" t="str">
        <f t="shared" si="11"/>
        <v>vacancies: Wie kann man das übersetzen?</v>
      </c>
      <c r="E367" s="11" t="s">
        <v>1373</v>
      </c>
      <c r="F367" s="11" t="s">
        <v>1374</v>
      </c>
      <c r="G367" s="11" t="s">
        <v>1376</v>
      </c>
      <c r="H367" s="11" t="s">
        <v>1378</v>
      </c>
      <c r="I367" s="11" t="s">
        <v>1380</v>
      </c>
      <c r="J367" s="11" t="s">
        <v>1406</v>
      </c>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row>
    <row r="368" spans="1:53" ht="42" customHeight="1" x14ac:dyDescent="0.3">
      <c r="A368" s="11" t="s">
        <v>2060</v>
      </c>
      <c r="B368" s="11" t="s">
        <v>1405</v>
      </c>
      <c r="C368" s="11" t="str">
        <f t="shared" si="10"/>
        <v>367: vacant</v>
      </c>
      <c r="D368" s="11" t="str">
        <f t="shared" si="11"/>
        <v>vacant: Wie kann man das übersetzen?</v>
      </c>
      <c r="E368" s="11" t="s">
        <v>1375</v>
      </c>
      <c r="F368" s="11" t="s">
        <v>1376</v>
      </c>
      <c r="G368" s="11" t="s">
        <v>1378</v>
      </c>
      <c r="H368" s="11" t="s">
        <v>1380</v>
      </c>
      <c r="I368" s="11" t="s">
        <v>1382</v>
      </c>
      <c r="J368" s="11" t="s">
        <v>1406</v>
      </c>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row>
    <row r="369" spans="1:53" ht="42" customHeight="1" x14ac:dyDescent="0.3">
      <c r="A369" s="11" t="s">
        <v>2061</v>
      </c>
      <c r="B369" s="11" t="s">
        <v>1405</v>
      </c>
      <c r="C369" s="11" t="str">
        <f t="shared" si="10"/>
        <v>368: vacant property</v>
      </c>
      <c r="D369" s="11" t="str">
        <f t="shared" si="11"/>
        <v>vacant property: Wie kann man das übersetzen?</v>
      </c>
      <c r="E369" s="11" t="s">
        <v>1377</v>
      </c>
      <c r="F369" s="11" t="s">
        <v>1378</v>
      </c>
      <c r="G369" s="11" t="s">
        <v>1380</v>
      </c>
      <c r="H369" s="11" t="s">
        <v>1382</v>
      </c>
      <c r="I369" s="11" t="s">
        <v>1384</v>
      </c>
      <c r="J369" s="11" t="s">
        <v>1406</v>
      </c>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row>
    <row r="370" spans="1:53" ht="42" customHeight="1" x14ac:dyDescent="0.3">
      <c r="A370" s="11" t="s">
        <v>2062</v>
      </c>
      <c r="B370" s="11" t="s">
        <v>1405</v>
      </c>
      <c r="C370" s="11" t="str">
        <f t="shared" si="10"/>
        <v>369: variety</v>
      </c>
      <c r="D370" s="11" t="str">
        <f t="shared" si="11"/>
        <v>variety: Wie kann man das übersetzen?</v>
      </c>
      <c r="E370" s="11" t="s">
        <v>1379</v>
      </c>
      <c r="F370" s="11" t="s">
        <v>1380</v>
      </c>
      <c r="G370" s="11" t="s">
        <v>1382</v>
      </c>
      <c r="H370" s="11" t="s">
        <v>1384</v>
      </c>
      <c r="I370" s="11" t="s">
        <v>1386</v>
      </c>
      <c r="J370" s="11" t="s">
        <v>1406</v>
      </c>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row>
    <row r="371" spans="1:53" ht="42" customHeight="1" x14ac:dyDescent="0.3">
      <c r="A371" s="11" t="s">
        <v>2063</v>
      </c>
      <c r="B371" s="11" t="s">
        <v>1405</v>
      </c>
      <c r="C371" s="11" t="str">
        <f t="shared" si="10"/>
        <v>370: VAT-Value Added Tax</v>
      </c>
      <c r="D371" s="11" t="str">
        <f t="shared" si="11"/>
        <v>VAT-Value Added Tax: Wie kann man das übersetzen?</v>
      </c>
      <c r="E371" s="11" t="s">
        <v>1381</v>
      </c>
      <c r="F371" s="11" t="s">
        <v>1382</v>
      </c>
      <c r="G371" s="11" t="s">
        <v>1384</v>
      </c>
      <c r="H371" s="11" t="s">
        <v>1386</v>
      </c>
      <c r="I371" s="11" t="s">
        <v>1388</v>
      </c>
      <c r="J371" s="11" t="s">
        <v>1406</v>
      </c>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row>
    <row r="372" spans="1:53" ht="42" customHeight="1" x14ac:dyDescent="0.3">
      <c r="A372" s="11" t="s">
        <v>2064</v>
      </c>
      <c r="B372" s="11" t="s">
        <v>1405</v>
      </c>
      <c r="C372" s="11" t="str">
        <f t="shared" si="10"/>
        <v>371: vocation</v>
      </c>
      <c r="D372" s="11" t="str">
        <f t="shared" si="11"/>
        <v>vocation: Wie kann man das übersetzen?</v>
      </c>
      <c r="E372" s="11" t="s">
        <v>1383</v>
      </c>
      <c r="F372" s="11" t="s">
        <v>1384</v>
      </c>
      <c r="G372" s="11" t="s">
        <v>1386</v>
      </c>
      <c r="H372" s="11" t="s">
        <v>1388</v>
      </c>
      <c r="I372" s="11" t="s">
        <v>1390</v>
      </c>
      <c r="J372" s="11" t="s">
        <v>1406</v>
      </c>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row>
    <row r="373" spans="1:53" ht="42" customHeight="1" x14ac:dyDescent="0.3">
      <c r="A373" s="11" t="s">
        <v>2065</v>
      </c>
      <c r="B373" s="11" t="s">
        <v>1405</v>
      </c>
      <c r="C373" s="11" t="str">
        <f t="shared" si="10"/>
        <v>372: wages</v>
      </c>
      <c r="D373" s="11" t="str">
        <f t="shared" si="11"/>
        <v>wages: Wie kann man das übersetzen?</v>
      </c>
      <c r="E373" s="11" t="s">
        <v>1385</v>
      </c>
      <c r="F373" s="11" t="s">
        <v>1386</v>
      </c>
      <c r="G373" s="11" t="s">
        <v>1388</v>
      </c>
      <c r="H373" s="11" t="s">
        <v>1390</v>
      </c>
      <c r="I373" s="11" t="s">
        <v>1392</v>
      </c>
      <c r="J373" s="11" t="s">
        <v>1406</v>
      </c>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row>
    <row r="374" spans="1:53" ht="42" customHeight="1" x14ac:dyDescent="0.3">
      <c r="A374" s="11" t="s">
        <v>2066</v>
      </c>
      <c r="B374" s="11" t="s">
        <v>1405</v>
      </c>
      <c r="C374" s="11" t="str">
        <f t="shared" si="10"/>
        <v>373: whether</v>
      </c>
      <c r="D374" s="11" t="str">
        <f t="shared" si="11"/>
        <v>whether: Wie kann man das übersetzen?</v>
      </c>
      <c r="E374" s="11" t="s">
        <v>1387</v>
      </c>
      <c r="F374" s="11" t="s">
        <v>1388</v>
      </c>
      <c r="G374" s="11" t="s">
        <v>1390</v>
      </c>
      <c r="H374" s="11" t="s">
        <v>1392</v>
      </c>
      <c r="I374" s="11" t="s">
        <v>1394</v>
      </c>
      <c r="J374" s="11" t="s">
        <v>1406</v>
      </c>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row>
    <row r="375" spans="1:53" ht="42" customHeight="1" x14ac:dyDescent="0.3">
      <c r="A375" s="11" t="s">
        <v>2067</v>
      </c>
      <c r="B375" s="11" t="s">
        <v>1405</v>
      </c>
      <c r="C375" s="11" t="str">
        <f t="shared" si="10"/>
        <v>374: which</v>
      </c>
      <c r="D375" s="11" t="str">
        <f t="shared" si="11"/>
        <v>which: Wie kann man das übersetzen?</v>
      </c>
      <c r="E375" s="11" t="s">
        <v>1389</v>
      </c>
      <c r="F375" s="11" t="s">
        <v>1390</v>
      </c>
      <c r="G375" s="11" t="s">
        <v>1392</v>
      </c>
      <c r="H375" s="11" t="s">
        <v>1394</v>
      </c>
      <c r="I375" s="11" t="s">
        <v>1396</v>
      </c>
      <c r="J375" s="11" t="s">
        <v>1406</v>
      </c>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row>
    <row r="376" spans="1:53" ht="42" customHeight="1" x14ac:dyDescent="0.3">
      <c r="A376" s="11" t="s">
        <v>2068</v>
      </c>
      <c r="B376" s="11" t="s">
        <v>1405</v>
      </c>
      <c r="C376" s="11" t="str">
        <f t="shared" si="10"/>
        <v>375: whoever</v>
      </c>
      <c r="D376" s="11" t="str">
        <f t="shared" si="11"/>
        <v>whoever: Wie kann man das übersetzen?</v>
      </c>
      <c r="E376" s="11" t="s">
        <v>1391</v>
      </c>
      <c r="F376" s="11" t="s">
        <v>1392</v>
      </c>
      <c r="G376" s="11" t="s">
        <v>1394</v>
      </c>
      <c r="H376" s="11" t="s">
        <v>1396</v>
      </c>
      <c r="I376" s="11" t="s">
        <v>1398</v>
      </c>
      <c r="J376" s="11" t="s">
        <v>1406</v>
      </c>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row>
    <row r="377" spans="1:53" ht="42" customHeight="1" x14ac:dyDescent="0.3">
      <c r="A377" s="11" t="s">
        <v>2069</v>
      </c>
      <c r="B377" s="11" t="s">
        <v>1405</v>
      </c>
      <c r="C377" s="11" t="str">
        <f t="shared" si="10"/>
        <v>376: whole sale business</v>
      </c>
      <c r="D377" s="11" t="str">
        <f t="shared" si="11"/>
        <v>whole sale business: Wie kann man das übersetzen?</v>
      </c>
      <c r="E377" s="11" t="s">
        <v>1393</v>
      </c>
      <c r="F377" s="11" t="s">
        <v>1394</v>
      </c>
      <c r="G377" s="11" t="s">
        <v>1396</v>
      </c>
      <c r="H377" s="11" t="s">
        <v>1398</v>
      </c>
      <c r="I377" s="11" t="s">
        <v>1400</v>
      </c>
      <c r="J377" s="11" t="s">
        <v>1406</v>
      </c>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row>
    <row r="378" spans="1:53" ht="42" customHeight="1" x14ac:dyDescent="0.3">
      <c r="A378" s="11" t="s">
        <v>2070</v>
      </c>
      <c r="B378" s="11" t="s">
        <v>1405</v>
      </c>
      <c r="C378" s="11" t="str">
        <f t="shared" si="10"/>
        <v>377: works</v>
      </c>
      <c r="D378" s="11" t="str">
        <f t="shared" si="11"/>
        <v>works: Wie kann man das übersetzen?</v>
      </c>
      <c r="E378" s="11" t="s">
        <v>1395</v>
      </c>
      <c r="F378" s="11" t="s">
        <v>1396</v>
      </c>
      <c r="G378" s="11" t="s">
        <v>1398</v>
      </c>
      <c r="H378" s="11" t="s">
        <v>1400</v>
      </c>
      <c r="I378" s="11" t="s">
        <v>1402</v>
      </c>
      <c r="J378" s="11" t="s">
        <v>1406</v>
      </c>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row>
    <row r="379" spans="1:53" ht="42" customHeight="1" x14ac:dyDescent="0.3">
      <c r="A379" s="11" t="s">
        <v>2071</v>
      </c>
      <c r="B379" s="11" t="s">
        <v>1405</v>
      </c>
      <c r="C379" s="11" t="str">
        <f t="shared" si="10"/>
        <v>378: writing</v>
      </c>
      <c r="D379" s="11" t="str">
        <f t="shared" si="11"/>
        <v>writing: Wie kann man das übersetzen?</v>
      </c>
      <c r="E379" s="11" t="s">
        <v>1397</v>
      </c>
      <c r="F379" s="11" t="s">
        <v>1398</v>
      </c>
      <c r="G379" s="11" t="s">
        <v>1400</v>
      </c>
      <c r="H379" s="11" t="s">
        <v>1402</v>
      </c>
      <c r="I379" s="11" t="s">
        <v>648</v>
      </c>
      <c r="J379" s="11" t="s">
        <v>1406</v>
      </c>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row>
    <row r="380" spans="1:53" ht="42" customHeight="1" x14ac:dyDescent="0.3">
      <c r="A380" s="11" t="s">
        <v>2072</v>
      </c>
      <c r="B380" s="11" t="s">
        <v>1405</v>
      </c>
      <c r="C380" s="11" t="str">
        <f t="shared" si="10"/>
        <v>379: yours sincerely</v>
      </c>
      <c r="D380" s="11" t="str">
        <f t="shared" si="11"/>
        <v>yours sincerely: Wie kann man das übersetzen?</v>
      </c>
      <c r="E380" s="11" t="s">
        <v>1399</v>
      </c>
      <c r="F380" s="11" t="s">
        <v>1400</v>
      </c>
      <c r="G380" s="11" t="s">
        <v>1402</v>
      </c>
      <c r="H380" s="11" t="s">
        <v>648</v>
      </c>
      <c r="I380" s="11" t="s">
        <v>650</v>
      </c>
      <c r="J380" s="11" t="s">
        <v>1406</v>
      </c>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row>
    <row r="381" spans="1:53" ht="42" customHeight="1" x14ac:dyDescent="0.3">
      <c r="A381" s="11" t="s">
        <v>2073</v>
      </c>
      <c r="B381" s="11" t="s">
        <v>1405</v>
      </c>
      <c r="C381" s="11" t="str">
        <f t="shared" si="10"/>
        <v>380: Yours truly</v>
      </c>
      <c r="D381" s="11" t="str">
        <f t="shared" si="11"/>
        <v>Yours truly: Wie kann man das übersetzen?</v>
      </c>
      <c r="E381" s="11" t="s">
        <v>1401</v>
      </c>
      <c r="F381" s="11" t="s">
        <v>1402</v>
      </c>
      <c r="G381" s="11" t="s">
        <v>648</v>
      </c>
      <c r="H381" s="11" t="s">
        <v>650</v>
      </c>
      <c r="I381" s="11" t="s">
        <v>652</v>
      </c>
      <c r="J381" s="11" t="s">
        <v>1406</v>
      </c>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row>
  </sheetData>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608B-6C81-4D40-AA13-6ADDE037BC6C}">
  <sheetPr codeName="Tabelle10"/>
  <dimension ref="A1:BA34"/>
  <sheetViews>
    <sheetView workbookViewId="0">
      <pane ySplit="1" topLeftCell="A2" activePane="bottomLeft" state="frozen"/>
      <selection activeCell="B2" sqref="B2"/>
      <selection pane="bottomLeft" activeCell="A2" sqref="A2"/>
    </sheetView>
  </sheetViews>
  <sheetFormatPr baseColWidth="10" defaultColWidth="10" defaultRowHeight="42.6" customHeight="1" x14ac:dyDescent="0.3"/>
  <cols>
    <col min="1" max="1" width="4.6640625" style="1" customWidth="1"/>
    <col min="2" max="2" width="18.109375" style="5" customWidth="1"/>
    <col min="3" max="3" width="22.109375" style="1" customWidth="1"/>
    <col min="4" max="4" width="21.77734375" style="1" customWidth="1"/>
    <col min="5" max="5" width="19.44140625" style="1" customWidth="1"/>
    <col min="6" max="9" width="14.44140625" style="1" customWidth="1"/>
    <col min="10" max="10" width="27.8867187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53" s="2" customFormat="1" ht="28.8" x14ac:dyDescent="0.3">
      <c r="A1" s="8" t="s">
        <v>3</v>
      </c>
      <c r="B1" s="13" t="s">
        <v>410</v>
      </c>
      <c r="C1" s="10" t="s">
        <v>2</v>
      </c>
      <c r="D1" s="10" t="s">
        <v>1</v>
      </c>
      <c r="E1" s="10" t="s">
        <v>0</v>
      </c>
      <c r="F1" s="10" t="s">
        <v>411</v>
      </c>
      <c r="G1" s="10" t="s">
        <v>406</v>
      </c>
      <c r="H1" s="10" t="s">
        <v>407</v>
      </c>
      <c r="I1" s="10" t="s">
        <v>408</v>
      </c>
      <c r="J1" s="9" t="s">
        <v>1798</v>
      </c>
      <c r="K1" s="9" t="s">
        <v>441</v>
      </c>
      <c r="L1" s="9"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42.6" customHeight="1" x14ac:dyDescent="0.3">
      <c r="A2" s="11" t="s">
        <v>1640</v>
      </c>
      <c r="B2" s="11" t="s">
        <v>1407</v>
      </c>
      <c r="C2" s="11" t="str">
        <f t="shared" ref="C2" si="0">A2&amp;": "&amp;E2</f>
        <v>01: eins</v>
      </c>
      <c r="D2" s="11" t="str">
        <f>E2&amp;": Wie lautet die chinesische Übersetzung?"</f>
        <v>eins: Wie lautet die chinesische Übersetzung?</v>
      </c>
      <c r="E2" s="11" t="s">
        <v>583</v>
      </c>
      <c r="F2" s="11" t="s">
        <v>584</v>
      </c>
      <c r="G2" s="11" t="s">
        <v>592</v>
      </c>
      <c r="H2" s="11" t="s">
        <v>598</v>
      </c>
      <c r="I2" s="11" t="s">
        <v>620</v>
      </c>
      <c r="J2" s="11" t="s">
        <v>1408</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ht="42.6" customHeight="1" x14ac:dyDescent="0.3">
      <c r="A3" s="11" t="s">
        <v>1641</v>
      </c>
      <c r="B3" s="11" t="s">
        <v>1407</v>
      </c>
      <c r="C3" s="11" t="str">
        <f t="shared" ref="C3:C5" si="1">A3&amp;": "&amp;E3</f>
        <v>02: sieben</v>
      </c>
      <c r="D3" s="11" t="str">
        <f t="shared" ref="D3:D34" si="2">E3&amp;": Wie lautet die chinesische Übersetzung?"</f>
        <v>sieben: Wie lautet die chinesische Übersetzung?</v>
      </c>
      <c r="E3" s="11" t="s">
        <v>591</v>
      </c>
      <c r="F3" s="11" t="s">
        <v>592</v>
      </c>
      <c r="G3" s="11" t="s">
        <v>598</v>
      </c>
      <c r="H3" s="11" t="s">
        <v>620</v>
      </c>
      <c r="I3" s="11" t="s">
        <v>626</v>
      </c>
      <c r="J3" s="11" t="s">
        <v>1408</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42.6" customHeight="1" x14ac:dyDescent="0.3">
      <c r="A4" s="11" t="s">
        <v>1642</v>
      </c>
      <c r="B4" s="11" t="s">
        <v>1407</v>
      </c>
      <c r="C4" s="11" t="str">
        <f t="shared" si="1"/>
        <v>03: drei</v>
      </c>
      <c r="D4" s="11" t="str">
        <f t="shared" si="2"/>
        <v>drei: Wie lautet die chinesische Übersetzung?</v>
      </c>
      <c r="E4" s="11" t="s">
        <v>597</v>
      </c>
      <c r="F4" s="11" t="s">
        <v>598</v>
      </c>
      <c r="G4" s="11" t="s">
        <v>620</v>
      </c>
      <c r="H4" s="11" t="s">
        <v>626</v>
      </c>
      <c r="I4" s="11" t="s">
        <v>634</v>
      </c>
      <c r="J4" s="11" t="s">
        <v>1408</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42.6" customHeight="1" x14ac:dyDescent="0.3">
      <c r="A5" s="11" t="s">
        <v>1643</v>
      </c>
      <c r="B5" s="11" t="s">
        <v>1407</v>
      </c>
      <c r="C5" s="11" t="str">
        <f t="shared" si="1"/>
        <v>04: neun</v>
      </c>
      <c r="D5" s="11" t="str">
        <f t="shared" si="2"/>
        <v>neun: Wie lautet die chinesische Übersetzung?</v>
      </c>
      <c r="E5" s="11" t="s">
        <v>619</v>
      </c>
      <c r="F5" s="11" t="s">
        <v>620</v>
      </c>
      <c r="G5" s="11" t="s">
        <v>626</v>
      </c>
      <c r="H5" s="11" t="s">
        <v>634</v>
      </c>
      <c r="I5" s="11" t="s">
        <v>602</v>
      </c>
      <c r="J5" s="11" t="s">
        <v>1408</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ht="42.6" customHeight="1" x14ac:dyDescent="0.3">
      <c r="A6" s="11" t="s">
        <v>1644</v>
      </c>
      <c r="B6" s="11" t="s">
        <v>1407</v>
      </c>
      <c r="C6" s="11" t="str">
        <f t="shared" ref="C6:C34" si="3">A6&amp;": "&amp;E6</f>
        <v>05: zwei</v>
      </c>
      <c r="D6" s="11" t="str">
        <f t="shared" si="2"/>
        <v>zwei: Wie lautet die chinesische Übersetzung?</v>
      </c>
      <c r="E6" s="11" t="s">
        <v>625</v>
      </c>
      <c r="F6" s="11" t="s">
        <v>626</v>
      </c>
      <c r="G6" s="11" t="s">
        <v>634</v>
      </c>
      <c r="H6" s="11" t="s">
        <v>602</v>
      </c>
      <c r="I6" s="11" t="s">
        <v>610</v>
      </c>
      <c r="J6" s="11" t="s">
        <v>1408</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42.6" customHeight="1" x14ac:dyDescent="0.3">
      <c r="A7" s="11" t="s">
        <v>1645</v>
      </c>
      <c r="B7" s="11" t="s">
        <v>1407</v>
      </c>
      <c r="C7" s="11" t="str">
        <f t="shared" si="3"/>
        <v>06: fünf</v>
      </c>
      <c r="D7" s="11" t="str">
        <f t="shared" si="2"/>
        <v>fünf: Wie lautet die chinesische Übersetzung?</v>
      </c>
      <c r="E7" s="11" t="s">
        <v>633</v>
      </c>
      <c r="F7" s="11" t="s">
        <v>634</v>
      </c>
      <c r="G7" s="11" t="s">
        <v>602</v>
      </c>
      <c r="H7" s="11" t="s">
        <v>610</v>
      </c>
      <c r="I7" s="11" t="s">
        <v>638</v>
      </c>
      <c r="J7" s="11" t="s">
        <v>1408</v>
      </c>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ht="42.6" customHeight="1" x14ac:dyDescent="0.3">
      <c r="A8" s="11" t="s">
        <v>1646</v>
      </c>
      <c r="B8" s="11" t="s">
        <v>1407</v>
      </c>
      <c r="C8" s="11" t="str">
        <f t="shared" si="3"/>
        <v>07: acht</v>
      </c>
      <c r="D8" s="11" t="str">
        <f t="shared" si="2"/>
        <v>acht: Wie lautet die chinesische Übersetzung?</v>
      </c>
      <c r="E8" s="11" t="s">
        <v>601</v>
      </c>
      <c r="F8" s="11" t="s">
        <v>602</v>
      </c>
      <c r="G8" s="11" t="s">
        <v>610</v>
      </c>
      <c r="H8" s="11" t="s">
        <v>638</v>
      </c>
      <c r="I8" s="11" t="s">
        <v>586</v>
      </c>
      <c r="J8" s="11" t="s">
        <v>1408</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42.6" customHeight="1" x14ac:dyDescent="0.3">
      <c r="A9" s="11" t="s">
        <v>1647</v>
      </c>
      <c r="B9" s="11" t="s">
        <v>1407</v>
      </c>
      <c r="C9" s="11" t="str">
        <f t="shared" si="3"/>
        <v>08: sechs</v>
      </c>
      <c r="D9" s="11" t="str">
        <f t="shared" si="2"/>
        <v>sechs: Wie lautet die chinesische Übersetzung?</v>
      </c>
      <c r="E9" s="11" t="s">
        <v>609</v>
      </c>
      <c r="F9" s="11" t="s">
        <v>610</v>
      </c>
      <c r="G9" s="11" t="s">
        <v>638</v>
      </c>
      <c r="H9" s="11" t="s">
        <v>586</v>
      </c>
      <c r="I9" s="11" t="s">
        <v>584</v>
      </c>
      <c r="J9" s="11" t="s">
        <v>1408</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42.6" customHeight="1" x14ac:dyDescent="0.3">
      <c r="A10" s="11" t="s">
        <v>1648</v>
      </c>
      <c r="B10" s="11" t="s">
        <v>1407</v>
      </c>
      <c r="C10" s="11" t="str">
        <f t="shared" si="3"/>
        <v>09: zehn</v>
      </c>
      <c r="D10" s="11" t="str">
        <f t="shared" si="2"/>
        <v>zehn: Wie lautet die chinesische Übersetzung?</v>
      </c>
      <c r="E10" s="11" t="s">
        <v>637</v>
      </c>
      <c r="F10" s="11" t="s">
        <v>638</v>
      </c>
      <c r="G10" s="11" t="s">
        <v>586</v>
      </c>
      <c r="H10" s="11" t="s">
        <v>584</v>
      </c>
      <c r="I10" s="11" t="s">
        <v>592</v>
      </c>
      <c r="J10" s="11" t="s">
        <v>1408</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ht="42.6" customHeight="1" x14ac:dyDescent="0.3">
      <c r="A11" s="11" t="s">
        <v>1649</v>
      </c>
      <c r="B11" s="11" t="s">
        <v>1407</v>
      </c>
      <c r="C11" s="11" t="str">
        <f t="shared" si="3"/>
        <v>10: vier</v>
      </c>
      <c r="D11" s="11" t="str">
        <f t="shared" si="2"/>
        <v>vier: Wie lautet die chinesische Übersetzung?</v>
      </c>
      <c r="E11" s="11" t="s">
        <v>585</v>
      </c>
      <c r="F11" s="11" t="s">
        <v>586</v>
      </c>
      <c r="G11" s="11" t="s">
        <v>584</v>
      </c>
      <c r="H11" s="11" t="s">
        <v>592</v>
      </c>
      <c r="I11" s="11" t="s">
        <v>598</v>
      </c>
      <c r="J11" s="11" t="s">
        <v>1408</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2.6" customHeight="1" x14ac:dyDescent="0.3">
      <c r="A12" s="11" t="s">
        <v>1650</v>
      </c>
      <c r="B12" s="11" t="s">
        <v>1407</v>
      </c>
      <c r="C12" s="11" t="str">
        <f t="shared" si="3"/>
        <v>11: Montag</v>
      </c>
      <c r="D12" s="11" t="str">
        <f t="shared" si="2"/>
        <v>Montag: Wie lautet die chinesische Übersetzung?</v>
      </c>
      <c r="E12" s="11" t="s">
        <v>641</v>
      </c>
      <c r="F12" s="11" t="s">
        <v>642</v>
      </c>
      <c r="G12" s="11" t="s">
        <v>590</v>
      </c>
      <c r="H12" s="11" t="s">
        <v>596</v>
      </c>
      <c r="I12" s="11" t="s">
        <v>604</v>
      </c>
      <c r="J12" s="11" t="s">
        <v>1408</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42.6" customHeight="1" x14ac:dyDescent="0.3">
      <c r="A13" s="11" t="s">
        <v>1651</v>
      </c>
      <c r="B13" s="11" t="s">
        <v>1407</v>
      </c>
      <c r="C13" s="11" t="str">
        <f t="shared" si="3"/>
        <v>12: Mittwoch</v>
      </c>
      <c r="D13" s="11" t="str">
        <f t="shared" si="2"/>
        <v>Mittwoch: Wie lautet die chinesische Übersetzung?</v>
      </c>
      <c r="E13" s="11" t="s">
        <v>589</v>
      </c>
      <c r="F13" s="11" t="s">
        <v>590</v>
      </c>
      <c r="G13" s="11" t="s">
        <v>596</v>
      </c>
      <c r="H13" s="11" t="s">
        <v>604</v>
      </c>
      <c r="I13" s="11" t="s">
        <v>612</v>
      </c>
      <c r="J13" s="11" t="s">
        <v>1408</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42.6" customHeight="1" x14ac:dyDescent="0.3">
      <c r="A14" s="11" t="s">
        <v>1652</v>
      </c>
      <c r="B14" s="11" t="s">
        <v>1407</v>
      </c>
      <c r="C14" s="11" t="str">
        <f t="shared" si="3"/>
        <v>13: Dienstag</v>
      </c>
      <c r="D14" s="11" t="str">
        <f t="shared" si="2"/>
        <v>Dienstag: Wie lautet die chinesische Übersetzung?</v>
      </c>
      <c r="E14" s="11" t="s">
        <v>595</v>
      </c>
      <c r="F14" s="11" t="s">
        <v>596</v>
      </c>
      <c r="G14" s="11" t="s">
        <v>604</v>
      </c>
      <c r="H14" s="11" t="s">
        <v>612</v>
      </c>
      <c r="I14" s="11" t="s">
        <v>618</v>
      </c>
      <c r="J14" s="11" t="s">
        <v>1408</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42.6" customHeight="1" x14ac:dyDescent="0.3">
      <c r="A15" s="11" t="s">
        <v>1656</v>
      </c>
      <c r="B15" s="11" t="s">
        <v>1407</v>
      </c>
      <c r="C15" s="11" t="str">
        <f t="shared" si="3"/>
        <v>14: Freitag</v>
      </c>
      <c r="D15" s="11" t="str">
        <f t="shared" si="2"/>
        <v>Freitag: Wie lautet die chinesische Übersetzung?</v>
      </c>
      <c r="E15" s="11" t="s">
        <v>603</v>
      </c>
      <c r="F15" s="11" t="s">
        <v>604</v>
      </c>
      <c r="G15" s="11" t="s">
        <v>612</v>
      </c>
      <c r="H15" s="11" t="s">
        <v>618</v>
      </c>
      <c r="I15" s="11" t="s">
        <v>624</v>
      </c>
      <c r="J15" s="11" t="s">
        <v>1408</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42.6" customHeight="1" x14ac:dyDescent="0.3">
      <c r="A16" s="11" t="s">
        <v>1657</v>
      </c>
      <c r="B16" s="11" t="s">
        <v>1407</v>
      </c>
      <c r="C16" s="11" t="str">
        <f t="shared" si="3"/>
        <v>15: Samstag</v>
      </c>
      <c r="D16" s="11" t="str">
        <f t="shared" si="2"/>
        <v>Samstag: Wie lautet die chinesische Übersetzung?</v>
      </c>
      <c r="E16" s="11" t="s">
        <v>611</v>
      </c>
      <c r="F16" s="11" t="s">
        <v>612</v>
      </c>
      <c r="G16" s="11" t="s">
        <v>618</v>
      </c>
      <c r="H16" s="11" t="s">
        <v>624</v>
      </c>
      <c r="I16" s="11" t="s">
        <v>642</v>
      </c>
      <c r="J16" s="11" t="s">
        <v>1408</v>
      </c>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ht="42.6" customHeight="1" x14ac:dyDescent="0.3">
      <c r="A17" s="11" t="s">
        <v>1658</v>
      </c>
      <c r="B17" s="11" t="s">
        <v>1407</v>
      </c>
      <c r="C17" s="11" t="str">
        <f t="shared" si="3"/>
        <v>16: Donnerstag</v>
      </c>
      <c r="D17" s="11" t="str">
        <f t="shared" si="2"/>
        <v>Donnerstag: Wie lautet die chinesische Übersetzung?</v>
      </c>
      <c r="E17" s="11" t="s">
        <v>617</v>
      </c>
      <c r="F17" s="11" t="s">
        <v>618</v>
      </c>
      <c r="G17" s="11" t="s">
        <v>624</v>
      </c>
      <c r="H17" s="11" t="s">
        <v>642</v>
      </c>
      <c r="I17" s="11" t="s">
        <v>590</v>
      </c>
      <c r="J17" s="11" t="s">
        <v>1408</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42.6" customHeight="1" x14ac:dyDescent="0.3">
      <c r="A18" s="11" t="s">
        <v>1659</v>
      </c>
      <c r="B18" s="11" t="s">
        <v>1407</v>
      </c>
      <c r="C18" s="11" t="str">
        <f t="shared" si="3"/>
        <v>17: Sonntag</v>
      </c>
      <c r="D18" s="11" t="str">
        <f t="shared" si="2"/>
        <v>Sonntag: Wie lautet die chinesische Übersetzung?</v>
      </c>
      <c r="E18" s="11" t="s">
        <v>623</v>
      </c>
      <c r="F18" s="11" t="s">
        <v>624</v>
      </c>
      <c r="G18" s="11" t="s">
        <v>642</v>
      </c>
      <c r="H18" s="11" t="s">
        <v>590</v>
      </c>
      <c r="I18" s="11" t="s">
        <v>596</v>
      </c>
      <c r="J18" s="11" t="s">
        <v>1408</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42.6" customHeight="1" x14ac:dyDescent="0.3">
      <c r="A19" s="11" t="s">
        <v>1660</v>
      </c>
      <c r="B19" s="11" t="s">
        <v>1407</v>
      </c>
      <c r="C19" s="11" t="str">
        <f t="shared" si="3"/>
        <v>18: Bitte! Gern geschehen.</v>
      </c>
      <c r="D19" s="11" t="str">
        <f t="shared" si="2"/>
        <v>Bitte! Gern geschehen.: Wie lautet die chinesische Übersetzung?</v>
      </c>
      <c r="E19" s="11" t="s">
        <v>613</v>
      </c>
      <c r="F19" s="11" t="s">
        <v>614</v>
      </c>
      <c r="G19" s="11" t="s">
        <v>588</v>
      </c>
      <c r="H19" s="11" t="s">
        <v>616</v>
      </c>
      <c r="I19" s="11" t="s">
        <v>608</v>
      </c>
      <c r="J19" s="11" t="s">
        <v>1408</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42.6" customHeight="1" x14ac:dyDescent="0.3">
      <c r="A20" s="11" t="s">
        <v>1661</v>
      </c>
      <c r="B20" s="11" t="s">
        <v>1407</v>
      </c>
      <c r="C20" s="11" t="str">
        <f t="shared" si="3"/>
        <v>19: Guten Tag!</v>
      </c>
      <c r="D20" s="11" t="str">
        <f t="shared" si="2"/>
        <v>Guten Tag!: Wie lautet die chinesische Übersetzung?</v>
      </c>
      <c r="E20" s="11" t="s">
        <v>587</v>
      </c>
      <c r="F20" s="11" t="s">
        <v>588</v>
      </c>
      <c r="G20" s="11" t="s">
        <v>616</v>
      </c>
      <c r="H20" s="11" t="s">
        <v>608</v>
      </c>
      <c r="I20" s="11" t="s">
        <v>636</v>
      </c>
      <c r="J20" s="11" t="s">
        <v>1408</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42.6" customHeight="1" x14ac:dyDescent="0.3">
      <c r="A21" s="11" t="s">
        <v>1662</v>
      </c>
      <c r="B21" s="11" t="s">
        <v>1407</v>
      </c>
      <c r="C21" s="11" t="str">
        <f t="shared" si="3"/>
        <v>20: Tschüss!</v>
      </c>
      <c r="D21" s="11" t="str">
        <f t="shared" si="2"/>
        <v>Tschüss!: Wie lautet die chinesische Übersetzung?</v>
      </c>
      <c r="E21" s="11" t="s">
        <v>615</v>
      </c>
      <c r="F21" s="11" t="s">
        <v>616</v>
      </c>
      <c r="G21" s="11" t="s">
        <v>608</v>
      </c>
      <c r="H21" s="11" t="s">
        <v>636</v>
      </c>
      <c r="I21" s="11" t="s">
        <v>640</v>
      </c>
      <c r="J21" s="11" t="s">
        <v>1408</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42.6" customHeight="1" x14ac:dyDescent="0.3">
      <c r="A22" s="11" t="s">
        <v>1663</v>
      </c>
      <c r="B22" s="11" t="s">
        <v>1407</v>
      </c>
      <c r="C22" s="11" t="str">
        <f t="shared" si="3"/>
        <v>21: Prost!</v>
      </c>
      <c r="D22" s="11" t="str">
        <f t="shared" si="2"/>
        <v>Prost!: Wie lautet die chinesische Übersetzung?</v>
      </c>
      <c r="E22" s="11" t="s">
        <v>607</v>
      </c>
      <c r="F22" s="11" t="s">
        <v>608</v>
      </c>
      <c r="G22" s="11" t="s">
        <v>636</v>
      </c>
      <c r="H22" s="11" t="s">
        <v>640</v>
      </c>
      <c r="I22" s="11" t="s">
        <v>646</v>
      </c>
      <c r="J22" s="11" t="s">
        <v>1408</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42.6" customHeight="1" x14ac:dyDescent="0.3">
      <c r="A23" s="11" t="s">
        <v>1664</v>
      </c>
      <c r="B23" s="11" t="s">
        <v>1407</v>
      </c>
      <c r="C23" s="11" t="str">
        <f t="shared" si="3"/>
        <v>22: Hilfe!</v>
      </c>
      <c r="D23" s="11" t="str">
        <f t="shared" si="2"/>
        <v>Hilfe!: Wie lautet die chinesische Übersetzung?</v>
      </c>
      <c r="E23" s="11" t="s">
        <v>635</v>
      </c>
      <c r="F23" s="11" t="s">
        <v>636</v>
      </c>
      <c r="G23" s="11" t="s">
        <v>640</v>
      </c>
      <c r="H23" s="11" t="s">
        <v>646</v>
      </c>
      <c r="I23" s="11" t="s">
        <v>614</v>
      </c>
      <c r="J23" s="11" t="s">
        <v>1408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53" ht="42.6" customHeight="1" x14ac:dyDescent="0.3">
      <c r="A24" s="11" t="s">
        <v>1665</v>
      </c>
      <c r="B24" s="11" t="s">
        <v>1407</v>
      </c>
      <c r="C24" s="11" t="str">
        <f t="shared" si="3"/>
        <v>23: Zahlen bitte!</v>
      </c>
      <c r="D24" s="11" t="str">
        <f t="shared" si="2"/>
        <v>Zahlen bitte!: Wie lautet die chinesische Übersetzung?</v>
      </c>
      <c r="E24" s="11" t="s">
        <v>639</v>
      </c>
      <c r="F24" s="11" t="s">
        <v>640</v>
      </c>
      <c r="G24" s="11" t="s">
        <v>646</v>
      </c>
      <c r="H24" s="11" t="s">
        <v>614</v>
      </c>
      <c r="I24" s="11" t="s">
        <v>588</v>
      </c>
      <c r="J24" s="11" t="s">
        <v>1408</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row>
    <row r="25" spans="1:53" ht="42.6" customHeight="1" x14ac:dyDescent="0.3">
      <c r="A25" s="11" t="s">
        <v>1666</v>
      </c>
      <c r="B25" s="11" t="s">
        <v>1407</v>
      </c>
      <c r="C25" s="11" t="str">
        <f t="shared" si="3"/>
        <v>24: Danke!</v>
      </c>
      <c r="D25" s="11" t="str">
        <f t="shared" si="2"/>
        <v>Danke!: Wie lautet die chinesische Übersetzung?</v>
      </c>
      <c r="E25" s="11" t="s">
        <v>645</v>
      </c>
      <c r="F25" s="11" t="s">
        <v>646</v>
      </c>
      <c r="G25" s="11" t="s">
        <v>614</v>
      </c>
      <c r="H25" s="11" t="s">
        <v>588</v>
      </c>
      <c r="I25" s="11" t="s">
        <v>616</v>
      </c>
      <c r="J25" s="11" t="s">
        <v>1408</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row>
    <row r="26" spans="1:53" ht="42.6" customHeight="1" x14ac:dyDescent="0.3">
      <c r="A26" s="11" t="s">
        <v>1667</v>
      </c>
      <c r="B26" s="11" t="s">
        <v>1407</v>
      </c>
      <c r="C26" s="11" t="str">
        <f t="shared" si="3"/>
        <v>25: Was kostet …</v>
      </c>
      <c r="D26" s="11" t="str">
        <f t="shared" si="2"/>
        <v>Was kostet …: Wie lautet die chinesische Übersetzung?</v>
      </c>
      <c r="E26" s="11" t="s">
        <v>1404</v>
      </c>
      <c r="F26" s="11" t="s">
        <v>1403</v>
      </c>
      <c r="G26" s="11" t="s">
        <v>600</v>
      </c>
      <c r="H26" s="11" t="s">
        <v>622</v>
      </c>
      <c r="I26" s="11" t="s">
        <v>628</v>
      </c>
      <c r="J26" s="11" t="s">
        <v>1408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1:53" ht="42.6" customHeight="1" x14ac:dyDescent="0.3">
      <c r="A27" s="11" t="s">
        <v>1668</v>
      </c>
      <c r="B27" s="11" t="s">
        <v>1407</v>
      </c>
      <c r="C27" s="11" t="str">
        <f t="shared" si="3"/>
        <v>26: Entschuldigung ...</v>
      </c>
      <c r="D27" s="11" t="str">
        <f t="shared" si="2"/>
        <v>Entschuldigung ...: Wie lautet die chinesische Übersetzung?</v>
      </c>
      <c r="E27" s="11" t="s">
        <v>599</v>
      </c>
      <c r="F27" s="11" t="s">
        <v>600</v>
      </c>
      <c r="G27" s="11" t="s">
        <v>622</v>
      </c>
      <c r="H27" s="11" t="s">
        <v>628</v>
      </c>
      <c r="I27" s="11" t="s">
        <v>1403</v>
      </c>
      <c r="J27" s="11" t="s">
        <v>1408</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1:53" ht="42.6" customHeight="1" x14ac:dyDescent="0.3">
      <c r="A28" s="11" t="s">
        <v>1669</v>
      </c>
      <c r="B28" s="11" t="s">
        <v>1407</v>
      </c>
      <c r="C28" s="11" t="str">
        <f t="shared" si="3"/>
        <v>27: Ich heiße ...</v>
      </c>
      <c r="D28" s="11" t="str">
        <f t="shared" si="2"/>
        <v>Ich heiße ...: Wie lautet die chinesische Übersetzung?</v>
      </c>
      <c r="E28" s="11" t="s">
        <v>621</v>
      </c>
      <c r="F28" s="11" t="s">
        <v>622</v>
      </c>
      <c r="G28" s="11" t="s">
        <v>628</v>
      </c>
      <c r="H28" s="11" t="s">
        <v>1403</v>
      </c>
      <c r="I28" s="11" t="s">
        <v>600</v>
      </c>
      <c r="J28" s="11" t="s">
        <v>1408</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row r="29" spans="1:53" ht="42.6" customHeight="1" x14ac:dyDescent="0.3">
      <c r="A29" s="11" t="s">
        <v>1670</v>
      </c>
      <c r="B29" s="11" t="s">
        <v>1407</v>
      </c>
      <c r="C29" s="11" t="str">
        <f t="shared" si="3"/>
        <v>28: Ich hätte gerne ...</v>
      </c>
      <c r="D29" s="11" t="str">
        <f t="shared" si="2"/>
        <v>Ich hätte gerne ...: Wie lautet die chinesische Übersetzung?</v>
      </c>
      <c r="E29" s="11" t="s">
        <v>627</v>
      </c>
      <c r="F29" s="11" t="s">
        <v>628</v>
      </c>
      <c r="G29" s="11" t="s">
        <v>1403</v>
      </c>
      <c r="H29" s="11" t="s">
        <v>600</v>
      </c>
      <c r="I29" s="11" t="s">
        <v>622</v>
      </c>
      <c r="J29" s="11" t="s">
        <v>1408</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row>
    <row r="30" spans="1:53" ht="42.6" customHeight="1" x14ac:dyDescent="0.3">
      <c r="A30" s="11" t="s">
        <v>1671</v>
      </c>
      <c r="B30" s="11" t="s">
        <v>1407</v>
      </c>
      <c r="C30" s="11" t="str">
        <f t="shared" si="3"/>
        <v>29: nein</v>
      </c>
      <c r="D30" s="11" t="str">
        <f t="shared" si="2"/>
        <v>nein: Wie lautet die chinesische Übersetzung?</v>
      </c>
      <c r="E30" s="11" t="s">
        <v>605</v>
      </c>
      <c r="F30" s="11" t="s">
        <v>606</v>
      </c>
      <c r="G30" s="11" t="s">
        <v>594</v>
      </c>
      <c r="H30" s="11" t="s">
        <v>630</v>
      </c>
      <c r="I30" s="11" t="s">
        <v>644</v>
      </c>
      <c r="J30" s="11" t="s">
        <v>1408</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1:53" ht="42.6" customHeight="1" x14ac:dyDescent="0.3">
      <c r="A31" s="11" t="s">
        <v>1672</v>
      </c>
      <c r="B31" s="11" t="s">
        <v>1407</v>
      </c>
      <c r="C31" s="11" t="str">
        <f t="shared" si="3"/>
        <v>30: Eingang</v>
      </c>
      <c r="D31" s="11" t="str">
        <f t="shared" si="2"/>
        <v>Eingang: Wie lautet die chinesische Übersetzung?</v>
      </c>
      <c r="E31" s="11" t="s">
        <v>593</v>
      </c>
      <c r="F31" s="11" t="s">
        <v>594</v>
      </c>
      <c r="G31" s="11" t="s">
        <v>630</v>
      </c>
      <c r="H31" s="11" t="s">
        <v>644</v>
      </c>
      <c r="I31" s="11" t="s">
        <v>632</v>
      </c>
      <c r="J31" s="11" t="s">
        <v>1408</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row>
    <row r="32" spans="1:53" ht="42.6" customHeight="1" x14ac:dyDescent="0.3">
      <c r="A32" s="11" t="s">
        <v>1673</v>
      </c>
      <c r="B32" s="11" t="s">
        <v>1407</v>
      </c>
      <c r="C32" s="11" t="str">
        <f t="shared" si="3"/>
        <v>31: Ausgang</v>
      </c>
      <c r="D32" s="11" t="str">
        <f t="shared" si="2"/>
        <v>Ausgang: Wie lautet die chinesische Übersetzung?</v>
      </c>
      <c r="E32" s="11" t="s">
        <v>629</v>
      </c>
      <c r="F32" s="11" t="s">
        <v>630</v>
      </c>
      <c r="G32" s="11" t="s">
        <v>644</v>
      </c>
      <c r="H32" s="11" t="s">
        <v>632</v>
      </c>
      <c r="I32" s="11" t="s">
        <v>606</v>
      </c>
      <c r="J32" s="11" t="s">
        <v>1408</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row>
    <row r="33" spans="1:53" ht="42.6" customHeight="1" x14ac:dyDescent="0.3">
      <c r="A33" s="11" t="s">
        <v>1674</v>
      </c>
      <c r="B33" s="11" t="s">
        <v>1407</v>
      </c>
      <c r="C33" s="11" t="str">
        <f t="shared" si="3"/>
        <v>32: Toilette</v>
      </c>
      <c r="D33" s="11" t="str">
        <f t="shared" si="2"/>
        <v>Toilette: Wie lautet die chinesische Übersetzung?</v>
      </c>
      <c r="E33" s="11" t="s">
        <v>643</v>
      </c>
      <c r="F33" s="11" t="s">
        <v>644</v>
      </c>
      <c r="G33" s="11" t="s">
        <v>632</v>
      </c>
      <c r="H33" s="11" t="s">
        <v>606</v>
      </c>
      <c r="I33" s="11" t="s">
        <v>594</v>
      </c>
      <c r="J33" s="11" t="s">
        <v>1408</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ht="42.6" customHeight="1" x14ac:dyDescent="0.3">
      <c r="A34" s="11" t="s">
        <v>1675</v>
      </c>
      <c r="B34" s="11" t="s">
        <v>1407</v>
      </c>
      <c r="C34" s="11" t="str">
        <f t="shared" si="3"/>
        <v>33: ja</v>
      </c>
      <c r="D34" s="11" t="str">
        <f t="shared" si="2"/>
        <v>ja: Wie lautet die chinesische Übersetzung?</v>
      </c>
      <c r="E34" s="11" t="s">
        <v>631</v>
      </c>
      <c r="F34" s="11" t="s">
        <v>632</v>
      </c>
      <c r="G34" s="11" t="s">
        <v>606</v>
      </c>
      <c r="H34" s="11" t="s">
        <v>594</v>
      </c>
      <c r="I34" s="11" t="s">
        <v>630</v>
      </c>
      <c r="J34" s="11" t="s">
        <v>1408</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sheetData>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B58C-08DF-478B-AF2D-219CA055F5C9}">
  <sheetPr codeName="Tabelle7"/>
  <dimension ref="A1:CV203"/>
  <sheetViews>
    <sheetView workbookViewId="0">
      <pane ySplit="1" topLeftCell="A2" activePane="bottomLeft" state="frozen"/>
      <selection activeCell="B2" sqref="B2"/>
      <selection pane="bottomLeft" activeCell="A2" sqref="A2"/>
    </sheetView>
  </sheetViews>
  <sheetFormatPr baseColWidth="10" defaultColWidth="10" defaultRowHeight="45" customHeight="1" x14ac:dyDescent="0.3"/>
  <cols>
    <col min="1" max="1" width="4.6640625" style="1" customWidth="1"/>
    <col min="2" max="2" width="26.77734375" style="5" customWidth="1"/>
    <col min="3" max="3" width="14.44140625" style="1" customWidth="1"/>
    <col min="4" max="4" width="32.77734375" style="5" customWidth="1"/>
    <col min="5" max="6" width="11.6640625" style="1" customWidth="1"/>
    <col min="7" max="9" width="8.21875" style="1" customWidth="1"/>
    <col min="10" max="10" width="45.6640625" style="5" customWidth="1"/>
    <col min="11" max="18" width="8.886718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100" s="2" customFormat="1" ht="28.8" customHeight="1" x14ac:dyDescent="0.3">
      <c r="A1" s="8" t="s">
        <v>3</v>
      </c>
      <c r="B1" s="13" t="s">
        <v>410</v>
      </c>
      <c r="C1" s="10" t="s">
        <v>2</v>
      </c>
      <c r="D1" s="10" t="s">
        <v>1</v>
      </c>
      <c r="E1" s="10" t="s">
        <v>0</v>
      </c>
      <c r="F1" s="10" t="s">
        <v>411</v>
      </c>
      <c r="G1" s="10" t="s">
        <v>406</v>
      </c>
      <c r="H1" s="10" t="s">
        <v>407</v>
      </c>
      <c r="I1" s="10" t="s">
        <v>408</v>
      </c>
      <c r="J1" s="9" t="s">
        <v>1798</v>
      </c>
      <c r="K1" s="9" t="s">
        <v>441</v>
      </c>
      <c r="L1" s="9" t="s">
        <v>420</v>
      </c>
      <c r="M1" s="6" t="s">
        <v>452</v>
      </c>
      <c r="N1" s="6" t="s">
        <v>453</v>
      </c>
      <c r="O1" s="6" t="s">
        <v>454</v>
      </c>
      <c r="P1" s="6" t="s">
        <v>406</v>
      </c>
      <c r="Q1" s="6" t="s">
        <v>407</v>
      </c>
      <c r="R1" s="6" t="s">
        <v>408</v>
      </c>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100" s="2" customFormat="1" ht="45" customHeight="1" x14ac:dyDescent="0.3">
      <c r="A2" s="15" t="s">
        <v>1699</v>
      </c>
      <c r="B2" s="3" t="s">
        <v>455</v>
      </c>
      <c r="C2" s="4" t="str">
        <f ca="1">A2&amp;"| "&amp;E2</f>
        <v>001| 7 * 9 =</v>
      </c>
      <c r="D2" s="3" t="str">
        <f ca="1">"Wissenstest zum kleinen Einmaleins. Unter dem Text steht eine Aufgabe und vier Auswahlmöglichkeiten für die Antwort. Welche Antwort ist die richtige. &lt;br&gt;"&amp;M2&amp;" * "&amp;N2&amp;" ="</f>
        <v>Wissenstest zum kleinen Einmaleins. Unter dem Text steht eine Aufgabe und vier Auswahlmöglichkeiten für die Antwort. Welche Antwort ist die richtige. &lt;br&gt;7 * 9 =</v>
      </c>
      <c r="E2" s="4" t="str">
        <f ca="1">M2&amp;" * "&amp;N2&amp;" ="</f>
        <v>7 * 9 =</v>
      </c>
      <c r="F2" s="4">
        <f ca="1">O2</f>
        <v>63</v>
      </c>
      <c r="G2" s="4">
        <f t="shared" ref="G2:I2" ca="1" si="0">P2</f>
        <v>72</v>
      </c>
      <c r="H2" s="4">
        <f t="shared" ca="1" si="0"/>
        <v>54</v>
      </c>
      <c r="I2" s="4">
        <f t="shared" ca="1" si="0"/>
        <v>64</v>
      </c>
      <c r="J2" s="3" t="s">
        <v>457</v>
      </c>
      <c r="K2" s="4"/>
      <c r="L2" s="1"/>
      <c r="M2" s="1">
        <f ca="1">RANDBETWEEN(2,10)</f>
        <v>7</v>
      </c>
      <c r="N2" s="1">
        <f ca="1">RANDBETWEEN(2,10)</f>
        <v>9</v>
      </c>
      <c r="O2" s="1">
        <f ca="1">M2*N2</f>
        <v>63</v>
      </c>
      <c r="P2" s="1">
        <f ca="1">(M2+1)*N2</f>
        <v>72</v>
      </c>
      <c r="Q2" s="1">
        <f ca="1">(M2-1)*N2</f>
        <v>54</v>
      </c>
      <c r="R2" s="1">
        <f ca="1">O2+1</f>
        <v>64</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100" s="2" customFormat="1" ht="45" customHeight="1" x14ac:dyDescent="0.3">
      <c r="A3" s="15" t="s">
        <v>1700</v>
      </c>
      <c r="B3" s="3" t="s">
        <v>455</v>
      </c>
      <c r="C3" s="4" t="str">
        <f t="shared" ref="C3:C7" ca="1" si="1">A3&amp;"| "&amp;E3</f>
        <v>002| 6 * 6 =</v>
      </c>
      <c r="D3" s="3" t="str">
        <f t="shared" ref="D3:D66" ca="1" si="2">"Wissenstest zum kleinen Einmaleins. Unter dem Text steht eine Aufgabe und vier Auswahlmöglichkeiten für die Antwort. Welche Antwort ist die richtige. &lt;br&gt;"&amp;M3&amp;" * "&amp;N3&amp;" ="</f>
        <v>Wissenstest zum kleinen Einmaleins. Unter dem Text steht eine Aufgabe und vier Auswahlmöglichkeiten für die Antwort. Welche Antwort ist die richtige. &lt;br&gt;6 * 6 =</v>
      </c>
      <c r="E3" s="4" t="str">
        <f t="shared" ref="E3:E7" ca="1" si="3">M3&amp;" * "&amp;N3&amp;" ="</f>
        <v>6 * 6 =</v>
      </c>
      <c r="F3" s="4">
        <f t="shared" ref="F3:F7" ca="1" si="4">O3</f>
        <v>36</v>
      </c>
      <c r="G3" s="4">
        <f t="shared" ref="G3:G7" ca="1" si="5">P3</f>
        <v>42</v>
      </c>
      <c r="H3" s="4">
        <f t="shared" ref="H3:H7" ca="1" si="6">Q3</f>
        <v>30</v>
      </c>
      <c r="I3" s="4">
        <f t="shared" ref="I3:I7" ca="1" si="7">R3</f>
        <v>37</v>
      </c>
      <c r="J3" s="3" t="s">
        <v>457</v>
      </c>
      <c r="K3" s="4"/>
      <c r="L3" s="1"/>
      <c r="M3" s="1">
        <f t="shared" ref="M3:N18" ca="1" si="8">RANDBETWEEN(2,10)</f>
        <v>6</v>
      </c>
      <c r="N3" s="1">
        <f t="shared" ca="1" si="8"/>
        <v>6</v>
      </c>
      <c r="O3" s="1">
        <f t="shared" ref="O3:O7" ca="1" si="9">M3*N3</f>
        <v>36</v>
      </c>
      <c r="P3" s="1">
        <f t="shared" ref="P3:P7" ca="1" si="10">(M3+1)*N3</f>
        <v>42</v>
      </c>
      <c r="Q3" s="1">
        <f t="shared" ref="Q3:Q7" ca="1" si="11">(M3-1)*N3</f>
        <v>30</v>
      </c>
      <c r="R3" s="1">
        <f t="shared" ref="R3:R7" ca="1" si="12">O3+1</f>
        <v>37</v>
      </c>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s="2" customFormat="1" ht="45" customHeight="1" x14ac:dyDescent="0.3">
      <c r="A4" s="15" t="s">
        <v>1701</v>
      </c>
      <c r="B4" s="3" t="s">
        <v>455</v>
      </c>
      <c r="C4" s="4" t="str">
        <f t="shared" ca="1" si="1"/>
        <v>003| 10 * 8 =</v>
      </c>
      <c r="D4" s="3" t="str">
        <f t="shared" ca="1" si="2"/>
        <v>Wissenstest zum kleinen Einmaleins. Unter dem Text steht eine Aufgabe und vier Auswahlmöglichkeiten für die Antwort. Welche Antwort ist die richtige. &lt;br&gt;10 * 8 =</v>
      </c>
      <c r="E4" s="4" t="str">
        <f t="shared" ca="1" si="3"/>
        <v>10 * 8 =</v>
      </c>
      <c r="F4" s="4">
        <f t="shared" ca="1" si="4"/>
        <v>80</v>
      </c>
      <c r="G4" s="4">
        <f t="shared" ca="1" si="5"/>
        <v>88</v>
      </c>
      <c r="H4" s="4">
        <f t="shared" ca="1" si="6"/>
        <v>72</v>
      </c>
      <c r="I4" s="4">
        <f t="shared" ca="1" si="7"/>
        <v>81</v>
      </c>
      <c r="J4" s="3" t="s">
        <v>457</v>
      </c>
      <c r="K4" s="4"/>
      <c r="L4" s="1"/>
      <c r="M4" s="1">
        <f t="shared" ca="1" si="8"/>
        <v>10</v>
      </c>
      <c r="N4" s="1">
        <f t="shared" ca="1" si="8"/>
        <v>8</v>
      </c>
      <c r="O4" s="1">
        <f t="shared" ca="1" si="9"/>
        <v>80</v>
      </c>
      <c r="P4" s="1">
        <f t="shared" ca="1" si="10"/>
        <v>88</v>
      </c>
      <c r="Q4" s="1">
        <f t="shared" ca="1" si="11"/>
        <v>72</v>
      </c>
      <c r="R4" s="1">
        <f t="shared" ca="1" si="12"/>
        <v>81</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row>
    <row r="5" spans="1:100" ht="45" customHeight="1" x14ac:dyDescent="0.3">
      <c r="A5" s="15" t="s">
        <v>1702</v>
      </c>
      <c r="B5" s="3" t="s">
        <v>455</v>
      </c>
      <c r="C5" s="4" t="str">
        <f t="shared" ca="1" si="1"/>
        <v>004| 5 * 9 =</v>
      </c>
      <c r="D5" s="3" t="str">
        <f t="shared" ca="1" si="2"/>
        <v>Wissenstest zum kleinen Einmaleins. Unter dem Text steht eine Aufgabe und vier Auswahlmöglichkeiten für die Antwort. Welche Antwort ist die richtige. &lt;br&gt;5 * 9 =</v>
      </c>
      <c r="E5" s="4" t="str">
        <f t="shared" ca="1" si="3"/>
        <v>5 * 9 =</v>
      </c>
      <c r="F5" s="4">
        <f t="shared" ca="1" si="4"/>
        <v>45</v>
      </c>
      <c r="G5" s="4">
        <f t="shared" ca="1" si="5"/>
        <v>54</v>
      </c>
      <c r="H5" s="4">
        <f t="shared" ca="1" si="6"/>
        <v>36</v>
      </c>
      <c r="I5" s="4">
        <f t="shared" ca="1" si="7"/>
        <v>46</v>
      </c>
      <c r="J5" s="3" t="s">
        <v>457</v>
      </c>
      <c r="K5" s="4"/>
      <c r="M5" s="1">
        <f t="shared" ca="1" si="8"/>
        <v>5</v>
      </c>
      <c r="N5" s="1">
        <f t="shared" ca="1" si="8"/>
        <v>9</v>
      </c>
      <c r="O5" s="1">
        <f t="shared" ca="1" si="9"/>
        <v>45</v>
      </c>
      <c r="P5" s="1">
        <f t="shared" ca="1" si="10"/>
        <v>54</v>
      </c>
      <c r="Q5" s="1">
        <f t="shared" ca="1" si="11"/>
        <v>36</v>
      </c>
      <c r="R5" s="1">
        <f t="shared" ca="1" si="12"/>
        <v>46</v>
      </c>
    </row>
    <row r="6" spans="1:100" ht="45" customHeight="1" x14ac:dyDescent="0.3">
      <c r="A6" s="15" t="s">
        <v>1703</v>
      </c>
      <c r="B6" s="3" t="s">
        <v>455</v>
      </c>
      <c r="C6" s="4" t="str">
        <f t="shared" ca="1" si="1"/>
        <v>005| 8 * 8 =</v>
      </c>
      <c r="D6" s="3" t="str">
        <f t="shared" ca="1" si="2"/>
        <v>Wissenstest zum kleinen Einmaleins. Unter dem Text steht eine Aufgabe und vier Auswahlmöglichkeiten für die Antwort. Welche Antwort ist die richtige. &lt;br&gt;8 * 8 =</v>
      </c>
      <c r="E6" s="4" t="str">
        <f t="shared" ca="1" si="3"/>
        <v>8 * 8 =</v>
      </c>
      <c r="F6" s="4">
        <f t="shared" ca="1" si="4"/>
        <v>64</v>
      </c>
      <c r="G6" s="4">
        <f t="shared" ca="1" si="5"/>
        <v>72</v>
      </c>
      <c r="H6" s="4">
        <f t="shared" ca="1" si="6"/>
        <v>56</v>
      </c>
      <c r="I6" s="4">
        <f t="shared" ca="1" si="7"/>
        <v>65</v>
      </c>
      <c r="J6" s="3" t="s">
        <v>457</v>
      </c>
      <c r="K6" s="4"/>
      <c r="M6" s="1">
        <f t="shared" ca="1" si="8"/>
        <v>8</v>
      </c>
      <c r="N6" s="1">
        <f t="shared" ca="1" si="8"/>
        <v>8</v>
      </c>
      <c r="O6" s="1">
        <f t="shared" ca="1" si="9"/>
        <v>64</v>
      </c>
      <c r="P6" s="1">
        <f t="shared" ca="1" si="10"/>
        <v>72</v>
      </c>
      <c r="Q6" s="1">
        <f t="shared" ca="1" si="11"/>
        <v>56</v>
      </c>
      <c r="R6" s="1">
        <f t="shared" ca="1" si="12"/>
        <v>65</v>
      </c>
    </row>
    <row r="7" spans="1:100" ht="45" customHeight="1" x14ac:dyDescent="0.3">
      <c r="A7" s="15" t="s">
        <v>1704</v>
      </c>
      <c r="B7" s="3" t="s">
        <v>455</v>
      </c>
      <c r="C7" s="4" t="str">
        <f t="shared" ca="1" si="1"/>
        <v>006| 9 * 9 =</v>
      </c>
      <c r="D7" s="3" t="str">
        <f t="shared" ca="1" si="2"/>
        <v>Wissenstest zum kleinen Einmaleins. Unter dem Text steht eine Aufgabe und vier Auswahlmöglichkeiten für die Antwort. Welche Antwort ist die richtige. &lt;br&gt;9 * 9 =</v>
      </c>
      <c r="E7" s="4" t="str">
        <f t="shared" ca="1" si="3"/>
        <v>9 * 9 =</v>
      </c>
      <c r="F7" s="4">
        <f t="shared" ca="1" si="4"/>
        <v>81</v>
      </c>
      <c r="G7" s="4">
        <f t="shared" ca="1" si="5"/>
        <v>90</v>
      </c>
      <c r="H7" s="4">
        <f t="shared" ca="1" si="6"/>
        <v>72</v>
      </c>
      <c r="I7" s="4">
        <f t="shared" ca="1" si="7"/>
        <v>82</v>
      </c>
      <c r="J7" s="3" t="s">
        <v>457</v>
      </c>
      <c r="K7" s="4"/>
      <c r="M7" s="1">
        <f t="shared" ca="1" si="8"/>
        <v>9</v>
      </c>
      <c r="N7" s="1">
        <f t="shared" ca="1" si="8"/>
        <v>9</v>
      </c>
      <c r="O7" s="1">
        <f t="shared" ca="1" si="9"/>
        <v>81</v>
      </c>
      <c r="P7" s="1">
        <f t="shared" ca="1" si="10"/>
        <v>90</v>
      </c>
      <c r="Q7" s="1">
        <f t="shared" ca="1" si="11"/>
        <v>72</v>
      </c>
      <c r="R7" s="1">
        <f t="shared" ca="1" si="12"/>
        <v>82</v>
      </c>
    </row>
    <row r="8" spans="1:100" ht="45" customHeight="1" x14ac:dyDescent="0.3">
      <c r="A8" s="15" t="s">
        <v>1705</v>
      </c>
      <c r="B8" s="3" t="s">
        <v>455</v>
      </c>
      <c r="C8" s="4" t="str">
        <f t="shared" ref="C8:C71" ca="1" si="13">A8&amp;"| "&amp;E8</f>
        <v>007| 2 * 9 =</v>
      </c>
      <c r="D8" s="3" t="str">
        <f t="shared" ca="1" si="2"/>
        <v>Wissenstest zum kleinen Einmaleins. Unter dem Text steht eine Aufgabe und vier Auswahlmöglichkeiten für die Antwort. Welche Antwort ist die richtige. &lt;br&gt;2 * 9 =</v>
      </c>
      <c r="E8" s="4" t="str">
        <f t="shared" ref="E8:E71" ca="1" si="14">M8&amp;" * "&amp;N8&amp;" ="</f>
        <v>2 * 9 =</v>
      </c>
      <c r="F8" s="4">
        <f t="shared" ref="F8:F71" ca="1" si="15">O8</f>
        <v>18</v>
      </c>
      <c r="G8" s="4">
        <f t="shared" ref="G8:G71" ca="1" si="16">P8</f>
        <v>27</v>
      </c>
      <c r="H8" s="4">
        <f t="shared" ref="H8:H71" ca="1" si="17">Q8</f>
        <v>9</v>
      </c>
      <c r="I8" s="4">
        <f t="shared" ref="I8:I71" ca="1" si="18">R8</f>
        <v>19</v>
      </c>
      <c r="J8" s="3" t="s">
        <v>457</v>
      </c>
      <c r="K8" s="4"/>
      <c r="M8" s="1">
        <f t="shared" ca="1" si="8"/>
        <v>2</v>
      </c>
      <c r="N8" s="1">
        <f t="shared" ca="1" si="8"/>
        <v>9</v>
      </c>
      <c r="O8" s="1">
        <f t="shared" ref="O8:O71" ca="1" si="19">M8*N8</f>
        <v>18</v>
      </c>
      <c r="P8" s="1">
        <f t="shared" ref="P8:P71" ca="1" si="20">(M8+1)*N8</f>
        <v>27</v>
      </c>
      <c r="Q8" s="1">
        <f t="shared" ref="Q8:Q71" ca="1" si="21">(M8-1)*N8</f>
        <v>9</v>
      </c>
      <c r="R8" s="1">
        <f t="shared" ref="R8:R71" ca="1" si="22">O8+1</f>
        <v>19</v>
      </c>
    </row>
    <row r="9" spans="1:100" ht="45" customHeight="1" x14ac:dyDescent="0.3">
      <c r="A9" s="15" t="s">
        <v>1706</v>
      </c>
      <c r="B9" s="3" t="s">
        <v>455</v>
      </c>
      <c r="C9" s="4" t="str">
        <f t="shared" ca="1" si="13"/>
        <v>008| 10 * 9 =</v>
      </c>
      <c r="D9" s="3" t="str">
        <f t="shared" ca="1" si="2"/>
        <v>Wissenstest zum kleinen Einmaleins. Unter dem Text steht eine Aufgabe und vier Auswahlmöglichkeiten für die Antwort. Welche Antwort ist die richtige. &lt;br&gt;10 * 9 =</v>
      </c>
      <c r="E9" s="4" t="str">
        <f t="shared" ca="1" si="14"/>
        <v>10 * 9 =</v>
      </c>
      <c r="F9" s="4">
        <f t="shared" ca="1" si="15"/>
        <v>90</v>
      </c>
      <c r="G9" s="4">
        <f t="shared" ca="1" si="16"/>
        <v>99</v>
      </c>
      <c r="H9" s="4">
        <f t="shared" ca="1" si="17"/>
        <v>81</v>
      </c>
      <c r="I9" s="4">
        <f t="shared" ca="1" si="18"/>
        <v>91</v>
      </c>
      <c r="J9" s="3" t="s">
        <v>457</v>
      </c>
      <c r="K9" s="4"/>
      <c r="M9" s="1">
        <f t="shared" ca="1" si="8"/>
        <v>10</v>
      </c>
      <c r="N9" s="1">
        <f t="shared" ca="1" si="8"/>
        <v>9</v>
      </c>
      <c r="O9" s="1">
        <f t="shared" ca="1" si="19"/>
        <v>90</v>
      </c>
      <c r="P9" s="1">
        <f t="shared" ca="1" si="20"/>
        <v>99</v>
      </c>
      <c r="Q9" s="1">
        <f t="shared" ca="1" si="21"/>
        <v>81</v>
      </c>
      <c r="R9" s="1">
        <f t="shared" ca="1" si="22"/>
        <v>91</v>
      </c>
    </row>
    <row r="10" spans="1:100" ht="45" customHeight="1" x14ac:dyDescent="0.3">
      <c r="A10" s="15" t="s">
        <v>1707</v>
      </c>
      <c r="B10" s="3" t="s">
        <v>455</v>
      </c>
      <c r="C10" s="4" t="str">
        <f t="shared" ca="1" si="13"/>
        <v>009| 3 * 7 =</v>
      </c>
      <c r="D10" s="3" t="str">
        <f t="shared" ca="1" si="2"/>
        <v>Wissenstest zum kleinen Einmaleins. Unter dem Text steht eine Aufgabe und vier Auswahlmöglichkeiten für die Antwort. Welche Antwort ist die richtige. &lt;br&gt;3 * 7 =</v>
      </c>
      <c r="E10" s="4" t="str">
        <f t="shared" ca="1" si="14"/>
        <v>3 * 7 =</v>
      </c>
      <c r="F10" s="4">
        <f t="shared" ca="1" si="15"/>
        <v>21</v>
      </c>
      <c r="G10" s="4">
        <f t="shared" ca="1" si="16"/>
        <v>28</v>
      </c>
      <c r="H10" s="4">
        <f t="shared" ca="1" si="17"/>
        <v>14</v>
      </c>
      <c r="I10" s="4">
        <f t="shared" ca="1" si="18"/>
        <v>22</v>
      </c>
      <c r="J10" s="3" t="s">
        <v>457</v>
      </c>
      <c r="K10" s="4"/>
      <c r="M10" s="1">
        <f t="shared" ca="1" si="8"/>
        <v>3</v>
      </c>
      <c r="N10" s="1">
        <f t="shared" ca="1" si="8"/>
        <v>7</v>
      </c>
      <c r="O10" s="1">
        <f t="shared" ca="1" si="19"/>
        <v>21</v>
      </c>
      <c r="P10" s="1">
        <f t="shared" ca="1" si="20"/>
        <v>28</v>
      </c>
      <c r="Q10" s="1">
        <f t="shared" ca="1" si="21"/>
        <v>14</v>
      </c>
      <c r="R10" s="1">
        <f t="shared" ca="1" si="22"/>
        <v>22</v>
      </c>
    </row>
    <row r="11" spans="1:100" ht="45" customHeight="1" x14ac:dyDescent="0.3">
      <c r="A11" s="15" t="s">
        <v>1708</v>
      </c>
      <c r="B11" s="3" t="s">
        <v>455</v>
      </c>
      <c r="C11" s="4" t="str">
        <f t="shared" ca="1" si="13"/>
        <v>010| 7 * 4 =</v>
      </c>
      <c r="D11" s="3" t="str">
        <f t="shared" ca="1" si="2"/>
        <v>Wissenstest zum kleinen Einmaleins. Unter dem Text steht eine Aufgabe und vier Auswahlmöglichkeiten für die Antwort. Welche Antwort ist die richtige. &lt;br&gt;7 * 4 =</v>
      </c>
      <c r="E11" s="4" t="str">
        <f t="shared" ca="1" si="14"/>
        <v>7 * 4 =</v>
      </c>
      <c r="F11" s="4">
        <f t="shared" ca="1" si="15"/>
        <v>28</v>
      </c>
      <c r="G11" s="4">
        <f t="shared" ca="1" si="16"/>
        <v>32</v>
      </c>
      <c r="H11" s="4">
        <f t="shared" ca="1" si="17"/>
        <v>24</v>
      </c>
      <c r="I11" s="4">
        <f t="shared" ca="1" si="18"/>
        <v>29</v>
      </c>
      <c r="J11" s="3" t="s">
        <v>457</v>
      </c>
      <c r="K11" s="4"/>
      <c r="M11" s="1">
        <f t="shared" ca="1" si="8"/>
        <v>7</v>
      </c>
      <c r="N11" s="1">
        <f t="shared" ca="1" si="8"/>
        <v>4</v>
      </c>
      <c r="O11" s="1">
        <f t="shared" ca="1" si="19"/>
        <v>28</v>
      </c>
      <c r="P11" s="1">
        <f t="shared" ca="1" si="20"/>
        <v>32</v>
      </c>
      <c r="Q11" s="1">
        <f t="shared" ca="1" si="21"/>
        <v>24</v>
      </c>
      <c r="R11" s="1">
        <f t="shared" ca="1" si="22"/>
        <v>29</v>
      </c>
    </row>
    <row r="12" spans="1:100" ht="45" customHeight="1" x14ac:dyDescent="0.3">
      <c r="A12" s="15" t="s">
        <v>1709</v>
      </c>
      <c r="B12" s="3" t="s">
        <v>455</v>
      </c>
      <c r="C12" s="4" t="str">
        <f t="shared" ca="1" si="13"/>
        <v>011| 4 * 2 =</v>
      </c>
      <c r="D12" s="3" t="str">
        <f t="shared" ca="1" si="2"/>
        <v>Wissenstest zum kleinen Einmaleins. Unter dem Text steht eine Aufgabe und vier Auswahlmöglichkeiten für die Antwort. Welche Antwort ist die richtige. &lt;br&gt;4 * 2 =</v>
      </c>
      <c r="E12" s="4" t="str">
        <f t="shared" ca="1" si="14"/>
        <v>4 * 2 =</v>
      </c>
      <c r="F12" s="4">
        <f t="shared" ca="1" si="15"/>
        <v>8</v>
      </c>
      <c r="G12" s="4">
        <f t="shared" ca="1" si="16"/>
        <v>10</v>
      </c>
      <c r="H12" s="4">
        <f t="shared" ca="1" si="17"/>
        <v>6</v>
      </c>
      <c r="I12" s="4">
        <f t="shared" ca="1" si="18"/>
        <v>9</v>
      </c>
      <c r="J12" s="3" t="s">
        <v>457</v>
      </c>
      <c r="K12" s="4"/>
      <c r="M12" s="1">
        <f t="shared" ca="1" si="8"/>
        <v>4</v>
      </c>
      <c r="N12" s="1">
        <f t="shared" ca="1" si="8"/>
        <v>2</v>
      </c>
      <c r="O12" s="1">
        <f t="shared" ca="1" si="19"/>
        <v>8</v>
      </c>
      <c r="P12" s="1">
        <f t="shared" ca="1" si="20"/>
        <v>10</v>
      </c>
      <c r="Q12" s="1">
        <f t="shared" ca="1" si="21"/>
        <v>6</v>
      </c>
      <c r="R12" s="1">
        <f t="shared" ca="1" si="22"/>
        <v>9</v>
      </c>
    </row>
    <row r="13" spans="1:100" ht="45" customHeight="1" x14ac:dyDescent="0.3">
      <c r="A13" s="15" t="s">
        <v>1710</v>
      </c>
      <c r="B13" s="3" t="s">
        <v>455</v>
      </c>
      <c r="C13" s="4" t="str">
        <f t="shared" ca="1" si="13"/>
        <v>012| 10 * 4 =</v>
      </c>
      <c r="D13" s="3" t="str">
        <f t="shared" ca="1" si="2"/>
        <v>Wissenstest zum kleinen Einmaleins. Unter dem Text steht eine Aufgabe und vier Auswahlmöglichkeiten für die Antwort. Welche Antwort ist die richtige. &lt;br&gt;10 * 4 =</v>
      </c>
      <c r="E13" s="4" t="str">
        <f t="shared" ca="1" si="14"/>
        <v>10 * 4 =</v>
      </c>
      <c r="F13" s="4">
        <f t="shared" ca="1" si="15"/>
        <v>40</v>
      </c>
      <c r="G13" s="4">
        <f t="shared" ca="1" si="16"/>
        <v>44</v>
      </c>
      <c r="H13" s="4">
        <f t="shared" ca="1" si="17"/>
        <v>36</v>
      </c>
      <c r="I13" s="4">
        <f t="shared" ca="1" si="18"/>
        <v>41</v>
      </c>
      <c r="J13" s="3" t="s">
        <v>457</v>
      </c>
      <c r="K13" s="4"/>
      <c r="M13" s="1">
        <f t="shared" ca="1" si="8"/>
        <v>10</v>
      </c>
      <c r="N13" s="1">
        <f t="shared" ca="1" si="8"/>
        <v>4</v>
      </c>
      <c r="O13" s="1">
        <f t="shared" ca="1" si="19"/>
        <v>40</v>
      </c>
      <c r="P13" s="1">
        <f t="shared" ca="1" si="20"/>
        <v>44</v>
      </c>
      <c r="Q13" s="1">
        <f t="shared" ca="1" si="21"/>
        <v>36</v>
      </c>
      <c r="R13" s="1">
        <f t="shared" ca="1" si="22"/>
        <v>41</v>
      </c>
    </row>
    <row r="14" spans="1:100" ht="45" customHeight="1" x14ac:dyDescent="0.3">
      <c r="A14" s="15" t="s">
        <v>1711</v>
      </c>
      <c r="B14" s="3" t="s">
        <v>455</v>
      </c>
      <c r="C14" s="4" t="str">
        <f t="shared" ca="1" si="13"/>
        <v>013| 8 * 9 =</v>
      </c>
      <c r="D14" s="3" t="str">
        <f t="shared" ca="1" si="2"/>
        <v>Wissenstest zum kleinen Einmaleins. Unter dem Text steht eine Aufgabe und vier Auswahlmöglichkeiten für die Antwort. Welche Antwort ist die richtige. &lt;br&gt;8 * 9 =</v>
      </c>
      <c r="E14" s="4" t="str">
        <f t="shared" ca="1" si="14"/>
        <v>8 * 9 =</v>
      </c>
      <c r="F14" s="4">
        <f t="shared" ca="1" si="15"/>
        <v>72</v>
      </c>
      <c r="G14" s="4">
        <f t="shared" ca="1" si="16"/>
        <v>81</v>
      </c>
      <c r="H14" s="4">
        <f t="shared" ca="1" si="17"/>
        <v>63</v>
      </c>
      <c r="I14" s="4">
        <f t="shared" ca="1" si="18"/>
        <v>73</v>
      </c>
      <c r="J14" s="3" t="s">
        <v>457</v>
      </c>
      <c r="K14" s="4"/>
      <c r="M14" s="1">
        <f t="shared" ca="1" si="8"/>
        <v>8</v>
      </c>
      <c r="N14" s="1">
        <f t="shared" ca="1" si="8"/>
        <v>9</v>
      </c>
      <c r="O14" s="1">
        <f t="shared" ca="1" si="19"/>
        <v>72</v>
      </c>
      <c r="P14" s="1">
        <f t="shared" ca="1" si="20"/>
        <v>81</v>
      </c>
      <c r="Q14" s="1">
        <f t="shared" ca="1" si="21"/>
        <v>63</v>
      </c>
      <c r="R14" s="1">
        <f t="shared" ca="1" si="22"/>
        <v>73</v>
      </c>
    </row>
    <row r="15" spans="1:100" ht="45" customHeight="1" x14ac:dyDescent="0.3">
      <c r="A15" s="15" t="s">
        <v>1712</v>
      </c>
      <c r="B15" s="3" t="s">
        <v>455</v>
      </c>
      <c r="C15" s="4" t="str">
        <f t="shared" ca="1" si="13"/>
        <v>014| 6 * 4 =</v>
      </c>
      <c r="D15" s="3" t="str">
        <f t="shared" ca="1" si="2"/>
        <v>Wissenstest zum kleinen Einmaleins. Unter dem Text steht eine Aufgabe und vier Auswahlmöglichkeiten für die Antwort. Welche Antwort ist die richtige. &lt;br&gt;6 * 4 =</v>
      </c>
      <c r="E15" s="4" t="str">
        <f t="shared" ca="1" si="14"/>
        <v>6 * 4 =</v>
      </c>
      <c r="F15" s="4">
        <f t="shared" ca="1" si="15"/>
        <v>24</v>
      </c>
      <c r="G15" s="4">
        <f t="shared" ca="1" si="16"/>
        <v>28</v>
      </c>
      <c r="H15" s="4">
        <f t="shared" ca="1" si="17"/>
        <v>20</v>
      </c>
      <c r="I15" s="4">
        <f t="shared" ca="1" si="18"/>
        <v>25</v>
      </c>
      <c r="J15" s="3" t="s">
        <v>457</v>
      </c>
      <c r="K15" s="4"/>
      <c r="M15" s="1">
        <f t="shared" ca="1" si="8"/>
        <v>6</v>
      </c>
      <c r="N15" s="1">
        <f t="shared" ca="1" si="8"/>
        <v>4</v>
      </c>
      <c r="O15" s="1">
        <f t="shared" ca="1" si="19"/>
        <v>24</v>
      </c>
      <c r="P15" s="1">
        <f t="shared" ca="1" si="20"/>
        <v>28</v>
      </c>
      <c r="Q15" s="1">
        <f t="shared" ca="1" si="21"/>
        <v>20</v>
      </c>
      <c r="R15" s="1">
        <f t="shared" ca="1" si="22"/>
        <v>25</v>
      </c>
    </row>
    <row r="16" spans="1:100" ht="45" customHeight="1" x14ac:dyDescent="0.3">
      <c r="A16" s="15" t="s">
        <v>1713</v>
      </c>
      <c r="B16" s="3" t="s">
        <v>455</v>
      </c>
      <c r="C16" s="4" t="str">
        <f t="shared" ca="1" si="13"/>
        <v>015| 6 * 2 =</v>
      </c>
      <c r="D16" s="3" t="str">
        <f t="shared" ca="1" si="2"/>
        <v>Wissenstest zum kleinen Einmaleins. Unter dem Text steht eine Aufgabe und vier Auswahlmöglichkeiten für die Antwort. Welche Antwort ist die richtige. &lt;br&gt;6 * 2 =</v>
      </c>
      <c r="E16" s="4" t="str">
        <f t="shared" ca="1" si="14"/>
        <v>6 * 2 =</v>
      </c>
      <c r="F16" s="4">
        <f t="shared" ca="1" si="15"/>
        <v>12</v>
      </c>
      <c r="G16" s="4">
        <f t="shared" ca="1" si="16"/>
        <v>14</v>
      </c>
      <c r="H16" s="4">
        <f t="shared" ca="1" si="17"/>
        <v>10</v>
      </c>
      <c r="I16" s="4">
        <f t="shared" ca="1" si="18"/>
        <v>13</v>
      </c>
      <c r="J16" s="3" t="s">
        <v>457</v>
      </c>
      <c r="K16" s="4"/>
      <c r="M16" s="1">
        <f t="shared" ca="1" si="8"/>
        <v>6</v>
      </c>
      <c r="N16" s="1">
        <f t="shared" ca="1" si="8"/>
        <v>2</v>
      </c>
      <c r="O16" s="1">
        <f t="shared" ca="1" si="19"/>
        <v>12</v>
      </c>
      <c r="P16" s="1">
        <f t="shared" ca="1" si="20"/>
        <v>14</v>
      </c>
      <c r="Q16" s="1">
        <f t="shared" ca="1" si="21"/>
        <v>10</v>
      </c>
      <c r="R16" s="1">
        <f t="shared" ca="1" si="22"/>
        <v>13</v>
      </c>
    </row>
    <row r="17" spans="1:18" ht="45" customHeight="1" x14ac:dyDescent="0.3">
      <c r="A17" s="15" t="s">
        <v>1714</v>
      </c>
      <c r="B17" s="3" t="s">
        <v>455</v>
      </c>
      <c r="C17" s="4" t="str">
        <f t="shared" ca="1" si="13"/>
        <v>016| 4 * 9 =</v>
      </c>
      <c r="D17" s="3" t="str">
        <f t="shared" ca="1" si="2"/>
        <v>Wissenstest zum kleinen Einmaleins. Unter dem Text steht eine Aufgabe und vier Auswahlmöglichkeiten für die Antwort. Welche Antwort ist die richtige. &lt;br&gt;4 * 9 =</v>
      </c>
      <c r="E17" s="4" t="str">
        <f t="shared" ca="1" si="14"/>
        <v>4 * 9 =</v>
      </c>
      <c r="F17" s="4">
        <f t="shared" ca="1" si="15"/>
        <v>36</v>
      </c>
      <c r="G17" s="4">
        <f t="shared" ca="1" si="16"/>
        <v>45</v>
      </c>
      <c r="H17" s="4">
        <f t="shared" ca="1" si="17"/>
        <v>27</v>
      </c>
      <c r="I17" s="4">
        <f t="shared" ca="1" si="18"/>
        <v>37</v>
      </c>
      <c r="J17" s="3" t="s">
        <v>457</v>
      </c>
      <c r="K17" s="4"/>
      <c r="M17" s="1">
        <f t="shared" ca="1" si="8"/>
        <v>4</v>
      </c>
      <c r="N17" s="1">
        <f t="shared" ca="1" si="8"/>
        <v>9</v>
      </c>
      <c r="O17" s="1">
        <f t="shared" ca="1" si="19"/>
        <v>36</v>
      </c>
      <c r="P17" s="1">
        <f t="shared" ca="1" si="20"/>
        <v>45</v>
      </c>
      <c r="Q17" s="1">
        <f t="shared" ca="1" si="21"/>
        <v>27</v>
      </c>
      <c r="R17" s="1">
        <f t="shared" ca="1" si="22"/>
        <v>37</v>
      </c>
    </row>
    <row r="18" spans="1:18" ht="45" customHeight="1" x14ac:dyDescent="0.3">
      <c r="A18" s="15" t="s">
        <v>1715</v>
      </c>
      <c r="B18" s="3" t="s">
        <v>455</v>
      </c>
      <c r="C18" s="4" t="str">
        <f t="shared" ca="1" si="13"/>
        <v>017| 5 * 4 =</v>
      </c>
      <c r="D18" s="3" t="str">
        <f t="shared" ca="1" si="2"/>
        <v>Wissenstest zum kleinen Einmaleins. Unter dem Text steht eine Aufgabe und vier Auswahlmöglichkeiten für die Antwort. Welche Antwort ist die richtige. &lt;br&gt;5 * 4 =</v>
      </c>
      <c r="E18" s="4" t="str">
        <f t="shared" ca="1" si="14"/>
        <v>5 * 4 =</v>
      </c>
      <c r="F18" s="4">
        <f t="shared" ca="1" si="15"/>
        <v>20</v>
      </c>
      <c r="G18" s="4">
        <f t="shared" ca="1" si="16"/>
        <v>24</v>
      </c>
      <c r="H18" s="4">
        <f t="shared" ca="1" si="17"/>
        <v>16</v>
      </c>
      <c r="I18" s="4">
        <f t="shared" ca="1" si="18"/>
        <v>21</v>
      </c>
      <c r="J18" s="3" t="s">
        <v>457</v>
      </c>
      <c r="K18" s="4"/>
      <c r="M18" s="1">
        <f t="shared" ca="1" si="8"/>
        <v>5</v>
      </c>
      <c r="N18" s="1">
        <f t="shared" ca="1" si="8"/>
        <v>4</v>
      </c>
      <c r="O18" s="1">
        <f t="shared" ca="1" si="19"/>
        <v>20</v>
      </c>
      <c r="P18" s="1">
        <f t="shared" ca="1" si="20"/>
        <v>24</v>
      </c>
      <c r="Q18" s="1">
        <f t="shared" ca="1" si="21"/>
        <v>16</v>
      </c>
      <c r="R18" s="1">
        <f t="shared" ca="1" si="22"/>
        <v>21</v>
      </c>
    </row>
    <row r="19" spans="1:18" ht="45" customHeight="1" x14ac:dyDescent="0.3">
      <c r="A19" s="15" t="s">
        <v>1716</v>
      </c>
      <c r="B19" s="3" t="s">
        <v>455</v>
      </c>
      <c r="C19" s="4" t="str">
        <f t="shared" ca="1" si="13"/>
        <v>018| 8 * 5 =</v>
      </c>
      <c r="D19" s="3" t="str">
        <f t="shared" ca="1" si="2"/>
        <v>Wissenstest zum kleinen Einmaleins. Unter dem Text steht eine Aufgabe und vier Auswahlmöglichkeiten für die Antwort. Welche Antwort ist die richtige. &lt;br&gt;8 * 5 =</v>
      </c>
      <c r="E19" s="4" t="str">
        <f t="shared" ca="1" si="14"/>
        <v>8 * 5 =</v>
      </c>
      <c r="F19" s="4">
        <f t="shared" ca="1" si="15"/>
        <v>40</v>
      </c>
      <c r="G19" s="4">
        <f t="shared" ca="1" si="16"/>
        <v>45</v>
      </c>
      <c r="H19" s="4">
        <f t="shared" ca="1" si="17"/>
        <v>35</v>
      </c>
      <c r="I19" s="4">
        <f t="shared" ca="1" si="18"/>
        <v>41</v>
      </c>
      <c r="J19" s="3" t="s">
        <v>457</v>
      </c>
      <c r="K19" s="4"/>
      <c r="M19" s="1">
        <f t="shared" ref="M19:N82" ca="1" si="23">RANDBETWEEN(2,10)</f>
        <v>8</v>
      </c>
      <c r="N19" s="1">
        <f t="shared" ca="1" si="23"/>
        <v>5</v>
      </c>
      <c r="O19" s="1">
        <f t="shared" ca="1" si="19"/>
        <v>40</v>
      </c>
      <c r="P19" s="1">
        <f t="shared" ca="1" si="20"/>
        <v>45</v>
      </c>
      <c r="Q19" s="1">
        <f t="shared" ca="1" si="21"/>
        <v>35</v>
      </c>
      <c r="R19" s="1">
        <f t="shared" ca="1" si="22"/>
        <v>41</v>
      </c>
    </row>
    <row r="20" spans="1:18" ht="45" customHeight="1" x14ac:dyDescent="0.3">
      <c r="A20" s="15" t="s">
        <v>1717</v>
      </c>
      <c r="B20" s="3" t="s">
        <v>455</v>
      </c>
      <c r="C20" s="4" t="str">
        <f t="shared" ca="1" si="13"/>
        <v>019| 7 * 7 =</v>
      </c>
      <c r="D20" s="3" t="str">
        <f t="shared" ca="1" si="2"/>
        <v>Wissenstest zum kleinen Einmaleins. Unter dem Text steht eine Aufgabe und vier Auswahlmöglichkeiten für die Antwort. Welche Antwort ist die richtige. &lt;br&gt;7 * 7 =</v>
      </c>
      <c r="E20" s="4" t="str">
        <f t="shared" ca="1" si="14"/>
        <v>7 * 7 =</v>
      </c>
      <c r="F20" s="4">
        <f t="shared" ca="1" si="15"/>
        <v>49</v>
      </c>
      <c r="G20" s="4">
        <f t="shared" ca="1" si="16"/>
        <v>56</v>
      </c>
      <c r="H20" s="4">
        <f t="shared" ca="1" si="17"/>
        <v>42</v>
      </c>
      <c r="I20" s="4">
        <f t="shared" ca="1" si="18"/>
        <v>50</v>
      </c>
      <c r="J20" s="3" t="s">
        <v>457</v>
      </c>
      <c r="K20" s="4"/>
      <c r="M20" s="1">
        <f t="shared" ca="1" si="23"/>
        <v>7</v>
      </c>
      <c r="N20" s="1">
        <f t="shared" ca="1" si="23"/>
        <v>7</v>
      </c>
      <c r="O20" s="1">
        <f t="shared" ca="1" si="19"/>
        <v>49</v>
      </c>
      <c r="P20" s="1">
        <f t="shared" ca="1" si="20"/>
        <v>56</v>
      </c>
      <c r="Q20" s="1">
        <f t="shared" ca="1" si="21"/>
        <v>42</v>
      </c>
      <c r="R20" s="1">
        <f t="shared" ca="1" si="22"/>
        <v>50</v>
      </c>
    </row>
    <row r="21" spans="1:18" ht="45" customHeight="1" x14ac:dyDescent="0.3">
      <c r="A21" s="15" t="s">
        <v>1718</v>
      </c>
      <c r="B21" s="3" t="s">
        <v>455</v>
      </c>
      <c r="C21" s="4" t="str">
        <f t="shared" ca="1" si="13"/>
        <v>020| 2 * 9 =</v>
      </c>
      <c r="D21" s="3" t="str">
        <f t="shared" ca="1" si="2"/>
        <v>Wissenstest zum kleinen Einmaleins. Unter dem Text steht eine Aufgabe und vier Auswahlmöglichkeiten für die Antwort. Welche Antwort ist die richtige. &lt;br&gt;2 * 9 =</v>
      </c>
      <c r="E21" s="4" t="str">
        <f t="shared" ca="1" si="14"/>
        <v>2 * 9 =</v>
      </c>
      <c r="F21" s="4">
        <f t="shared" ca="1" si="15"/>
        <v>18</v>
      </c>
      <c r="G21" s="4">
        <f t="shared" ca="1" si="16"/>
        <v>27</v>
      </c>
      <c r="H21" s="4">
        <f t="shared" ca="1" si="17"/>
        <v>9</v>
      </c>
      <c r="I21" s="4">
        <f t="shared" ca="1" si="18"/>
        <v>19</v>
      </c>
      <c r="J21" s="3" t="s">
        <v>457</v>
      </c>
      <c r="K21" s="4"/>
      <c r="M21" s="1">
        <f t="shared" ca="1" si="23"/>
        <v>2</v>
      </c>
      <c r="N21" s="1">
        <f t="shared" ca="1" si="23"/>
        <v>9</v>
      </c>
      <c r="O21" s="1">
        <f t="shared" ca="1" si="19"/>
        <v>18</v>
      </c>
      <c r="P21" s="1">
        <f t="shared" ca="1" si="20"/>
        <v>27</v>
      </c>
      <c r="Q21" s="1">
        <f t="shared" ca="1" si="21"/>
        <v>9</v>
      </c>
      <c r="R21" s="1">
        <f t="shared" ca="1" si="22"/>
        <v>19</v>
      </c>
    </row>
    <row r="22" spans="1:18" ht="45" customHeight="1" x14ac:dyDescent="0.3">
      <c r="A22" s="15" t="s">
        <v>1719</v>
      </c>
      <c r="B22" s="3" t="s">
        <v>455</v>
      </c>
      <c r="C22" s="4" t="str">
        <f t="shared" ca="1" si="13"/>
        <v>021| 10 * 8 =</v>
      </c>
      <c r="D22" s="3" t="str">
        <f t="shared" ca="1" si="2"/>
        <v>Wissenstest zum kleinen Einmaleins. Unter dem Text steht eine Aufgabe und vier Auswahlmöglichkeiten für die Antwort. Welche Antwort ist die richtige. &lt;br&gt;10 * 8 =</v>
      </c>
      <c r="E22" s="4" t="str">
        <f t="shared" ca="1" si="14"/>
        <v>10 * 8 =</v>
      </c>
      <c r="F22" s="4">
        <f t="shared" ca="1" si="15"/>
        <v>80</v>
      </c>
      <c r="G22" s="4">
        <f t="shared" ca="1" si="16"/>
        <v>88</v>
      </c>
      <c r="H22" s="4">
        <f t="shared" ca="1" si="17"/>
        <v>72</v>
      </c>
      <c r="I22" s="4">
        <f t="shared" ca="1" si="18"/>
        <v>81</v>
      </c>
      <c r="J22" s="3" t="s">
        <v>457</v>
      </c>
      <c r="K22" s="4"/>
      <c r="M22" s="1">
        <f t="shared" ca="1" si="23"/>
        <v>10</v>
      </c>
      <c r="N22" s="1">
        <f t="shared" ca="1" si="23"/>
        <v>8</v>
      </c>
      <c r="O22" s="1">
        <f t="shared" ca="1" si="19"/>
        <v>80</v>
      </c>
      <c r="P22" s="1">
        <f t="shared" ca="1" si="20"/>
        <v>88</v>
      </c>
      <c r="Q22" s="1">
        <f t="shared" ca="1" si="21"/>
        <v>72</v>
      </c>
      <c r="R22" s="1">
        <f t="shared" ca="1" si="22"/>
        <v>81</v>
      </c>
    </row>
    <row r="23" spans="1:18" ht="45" customHeight="1" x14ac:dyDescent="0.3">
      <c r="A23" s="15" t="s">
        <v>1720</v>
      </c>
      <c r="B23" s="3" t="s">
        <v>455</v>
      </c>
      <c r="C23" s="4" t="str">
        <f t="shared" ca="1" si="13"/>
        <v>022| 6 * 10 =</v>
      </c>
      <c r="D23" s="3" t="str">
        <f t="shared" ca="1" si="2"/>
        <v>Wissenstest zum kleinen Einmaleins. Unter dem Text steht eine Aufgabe und vier Auswahlmöglichkeiten für die Antwort. Welche Antwort ist die richtige. &lt;br&gt;6 * 10 =</v>
      </c>
      <c r="E23" s="4" t="str">
        <f t="shared" ca="1" si="14"/>
        <v>6 * 10 =</v>
      </c>
      <c r="F23" s="4">
        <f t="shared" ca="1" si="15"/>
        <v>60</v>
      </c>
      <c r="G23" s="4">
        <f t="shared" ca="1" si="16"/>
        <v>70</v>
      </c>
      <c r="H23" s="4">
        <f t="shared" ca="1" si="17"/>
        <v>50</v>
      </c>
      <c r="I23" s="4">
        <f t="shared" ca="1" si="18"/>
        <v>61</v>
      </c>
      <c r="J23" s="3" t="s">
        <v>457</v>
      </c>
      <c r="K23" s="4"/>
      <c r="M23" s="1">
        <f t="shared" ca="1" si="23"/>
        <v>6</v>
      </c>
      <c r="N23" s="1">
        <f t="shared" ca="1" si="23"/>
        <v>10</v>
      </c>
      <c r="O23" s="1">
        <f t="shared" ca="1" si="19"/>
        <v>60</v>
      </c>
      <c r="P23" s="1">
        <f t="shared" ca="1" si="20"/>
        <v>70</v>
      </c>
      <c r="Q23" s="1">
        <f t="shared" ca="1" si="21"/>
        <v>50</v>
      </c>
      <c r="R23" s="1">
        <f t="shared" ca="1" si="22"/>
        <v>61</v>
      </c>
    </row>
    <row r="24" spans="1:18" ht="45" customHeight="1" x14ac:dyDescent="0.3">
      <c r="A24" s="15" t="s">
        <v>1721</v>
      </c>
      <c r="B24" s="3" t="s">
        <v>455</v>
      </c>
      <c r="C24" s="4" t="str">
        <f t="shared" ca="1" si="13"/>
        <v>023| 8 * 9 =</v>
      </c>
      <c r="D24" s="3" t="str">
        <f t="shared" ca="1" si="2"/>
        <v>Wissenstest zum kleinen Einmaleins. Unter dem Text steht eine Aufgabe und vier Auswahlmöglichkeiten für die Antwort. Welche Antwort ist die richtige. &lt;br&gt;8 * 9 =</v>
      </c>
      <c r="E24" s="4" t="str">
        <f t="shared" ca="1" si="14"/>
        <v>8 * 9 =</v>
      </c>
      <c r="F24" s="4">
        <f t="shared" ca="1" si="15"/>
        <v>72</v>
      </c>
      <c r="G24" s="4">
        <f t="shared" ca="1" si="16"/>
        <v>81</v>
      </c>
      <c r="H24" s="4">
        <f t="shared" ca="1" si="17"/>
        <v>63</v>
      </c>
      <c r="I24" s="4">
        <f t="shared" ca="1" si="18"/>
        <v>73</v>
      </c>
      <c r="J24" s="3" t="s">
        <v>457</v>
      </c>
      <c r="K24" s="4"/>
      <c r="M24" s="1">
        <f t="shared" ca="1" si="23"/>
        <v>8</v>
      </c>
      <c r="N24" s="1">
        <f t="shared" ca="1" si="23"/>
        <v>9</v>
      </c>
      <c r="O24" s="1">
        <f t="shared" ca="1" si="19"/>
        <v>72</v>
      </c>
      <c r="P24" s="1">
        <f t="shared" ca="1" si="20"/>
        <v>81</v>
      </c>
      <c r="Q24" s="1">
        <f t="shared" ca="1" si="21"/>
        <v>63</v>
      </c>
      <c r="R24" s="1">
        <f t="shared" ca="1" si="22"/>
        <v>73</v>
      </c>
    </row>
    <row r="25" spans="1:18" ht="45" customHeight="1" x14ac:dyDescent="0.3">
      <c r="A25" s="15" t="s">
        <v>1722</v>
      </c>
      <c r="B25" s="3" t="s">
        <v>455</v>
      </c>
      <c r="C25" s="4" t="str">
        <f t="shared" ca="1" si="13"/>
        <v>024| 5 * 9 =</v>
      </c>
      <c r="D25" s="3" t="str">
        <f t="shared" ca="1" si="2"/>
        <v>Wissenstest zum kleinen Einmaleins. Unter dem Text steht eine Aufgabe und vier Auswahlmöglichkeiten für die Antwort. Welche Antwort ist die richtige. &lt;br&gt;5 * 9 =</v>
      </c>
      <c r="E25" s="4" t="str">
        <f t="shared" ca="1" si="14"/>
        <v>5 * 9 =</v>
      </c>
      <c r="F25" s="4">
        <f t="shared" ca="1" si="15"/>
        <v>45</v>
      </c>
      <c r="G25" s="4">
        <f t="shared" ca="1" si="16"/>
        <v>54</v>
      </c>
      <c r="H25" s="4">
        <f t="shared" ca="1" si="17"/>
        <v>36</v>
      </c>
      <c r="I25" s="4">
        <f t="shared" ca="1" si="18"/>
        <v>46</v>
      </c>
      <c r="J25" s="3" t="s">
        <v>457</v>
      </c>
      <c r="K25" s="4"/>
      <c r="M25" s="1">
        <f t="shared" ca="1" si="23"/>
        <v>5</v>
      </c>
      <c r="N25" s="1">
        <f t="shared" ca="1" si="23"/>
        <v>9</v>
      </c>
      <c r="O25" s="1">
        <f t="shared" ca="1" si="19"/>
        <v>45</v>
      </c>
      <c r="P25" s="1">
        <f t="shared" ca="1" si="20"/>
        <v>54</v>
      </c>
      <c r="Q25" s="1">
        <f t="shared" ca="1" si="21"/>
        <v>36</v>
      </c>
      <c r="R25" s="1">
        <f t="shared" ca="1" si="22"/>
        <v>46</v>
      </c>
    </row>
    <row r="26" spans="1:18" ht="45" customHeight="1" x14ac:dyDescent="0.3">
      <c r="A26" s="15" t="s">
        <v>1723</v>
      </c>
      <c r="B26" s="3" t="s">
        <v>455</v>
      </c>
      <c r="C26" s="4" t="str">
        <f t="shared" ca="1" si="13"/>
        <v>025| 6 * 2 =</v>
      </c>
      <c r="D26" s="3" t="str">
        <f t="shared" ca="1" si="2"/>
        <v>Wissenstest zum kleinen Einmaleins. Unter dem Text steht eine Aufgabe und vier Auswahlmöglichkeiten für die Antwort. Welche Antwort ist die richtige. &lt;br&gt;6 * 2 =</v>
      </c>
      <c r="E26" s="4" t="str">
        <f t="shared" ca="1" si="14"/>
        <v>6 * 2 =</v>
      </c>
      <c r="F26" s="4">
        <f t="shared" ca="1" si="15"/>
        <v>12</v>
      </c>
      <c r="G26" s="4">
        <f t="shared" ca="1" si="16"/>
        <v>14</v>
      </c>
      <c r="H26" s="4">
        <f t="shared" ca="1" si="17"/>
        <v>10</v>
      </c>
      <c r="I26" s="4">
        <f t="shared" ca="1" si="18"/>
        <v>13</v>
      </c>
      <c r="J26" s="3" t="s">
        <v>457</v>
      </c>
      <c r="K26" s="4"/>
      <c r="M26" s="1">
        <f t="shared" ca="1" si="23"/>
        <v>6</v>
      </c>
      <c r="N26" s="1">
        <f t="shared" ca="1" si="23"/>
        <v>2</v>
      </c>
      <c r="O26" s="1">
        <f t="shared" ca="1" si="19"/>
        <v>12</v>
      </c>
      <c r="P26" s="1">
        <f t="shared" ca="1" si="20"/>
        <v>14</v>
      </c>
      <c r="Q26" s="1">
        <f t="shared" ca="1" si="21"/>
        <v>10</v>
      </c>
      <c r="R26" s="1">
        <f t="shared" ca="1" si="22"/>
        <v>13</v>
      </c>
    </row>
    <row r="27" spans="1:18" ht="45" customHeight="1" x14ac:dyDescent="0.3">
      <c r="A27" s="15" t="s">
        <v>1724</v>
      </c>
      <c r="B27" s="3" t="s">
        <v>455</v>
      </c>
      <c r="C27" s="4" t="str">
        <f t="shared" ca="1" si="13"/>
        <v>026| 10 * 8 =</v>
      </c>
      <c r="D27" s="3" t="str">
        <f t="shared" ca="1" si="2"/>
        <v>Wissenstest zum kleinen Einmaleins. Unter dem Text steht eine Aufgabe und vier Auswahlmöglichkeiten für die Antwort. Welche Antwort ist die richtige. &lt;br&gt;10 * 8 =</v>
      </c>
      <c r="E27" s="4" t="str">
        <f t="shared" ca="1" si="14"/>
        <v>10 * 8 =</v>
      </c>
      <c r="F27" s="4">
        <f t="shared" ca="1" si="15"/>
        <v>80</v>
      </c>
      <c r="G27" s="4">
        <f t="shared" ca="1" si="16"/>
        <v>88</v>
      </c>
      <c r="H27" s="4">
        <f t="shared" ca="1" si="17"/>
        <v>72</v>
      </c>
      <c r="I27" s="4">
        <f t="shared" ca="1" si="18"/>
        <v>81</v>
      </c>
      <c r="J27" s="3" t="s">
        <v>457</v>
      </c>
      <c r="K27" s="4"/>
      <c r="M27" s="1">
        <f t="shared" ca="1" si="23"/>
        <v>10</v>
      </c>
      <c r="N27" s="1">
        <f t="shared" ca="1" si="23"/>
        <v>8</v>
      </c>
      <c r="O27" s="1">
        <f t="shared" ca="1" si="19"/>
        <v>80</v>
      </c>
      <c r="P27" s="1">
        <f t="shared" ca="1" si="20"/>
        <v>88</v>
      </c>
      <c r="Q27" s="1">
        <f t="shared" ca="1" si="21"/>
        <v>72</v>
      </c>
      <c r="R27" s="1">
        <f t="shared" ca="1" si="22"/>
        <v>81</v>
      </c>
    </row>
    <row r="28" spans="1:18" ht="45" customHeight="1" x14ac:dyDescent="0.3">
      <c r="A28" s="15" t="s">
        <v>1725</v>
      </c>
      <c r="B28" s="3" t="s">
        <v>455</v>
      </c>
      <c r="C28" s="4" t="str">
        <f t="shared" ca="1" si="13"/>
        <v>027| 2 * 9 =</v>
      </c>
      <c r="D28" s="3" t="str">
        <f t="shared" ca="1" si="2"/>
        <v>Wissenstest zum kleinen Einmaleins. Unter dem Text steht eine Aufgabe und vier Auswahlmöglichkeiten für die Antwort. Welche Antwort ist die richtige. &lt;br&gt;2 * 9 =</v>
      </c>
      <c r="E28" s="4" t="str">
        <f t="shared" ca="1" si="14"/>
        <v>2 * 9 =</v>
      </c>
      <c r="F28" s="4">
        <f t="shared" ca="1" si="15"/>
        <v>18</v>
      </c>
      <c r="G28" s="4">
        <f t="shared" ca="1" si="16"/>
        <v>27</v>
      </c>
      <c r="H28" s="4">
        <f t="shared" ca="1" si="17"/>
        <v>9</v>
      </c>
      <c r="I28" s="4">
        <f t="shared" ca="1" si="18"/>
        <v>19</v>
      </c>
      <c r="J28" s="3" t="s">
        <v>457</v>
      </c>
      <c r="K28" s="4"/>
      <c r="M28" s="1">
        <f t="shared" ca="1" si="23"/>
        <v>2</v>
      </c>
      <c r="N28" s="1">
        <f t="shared" ca="1" si="23"/>
        <v>9</v>
      </c>
      <c r="O28" s="1">
        <f t="shared" ca="1" si="19"/>
        <v>18</v>
      </c>
      <c r="P28" s="1">
        <f t="shared" ca="1" si="20"/>
        <v>27</v>
      </c>
      <c r="Q28" s="1">
        <f t="shared" ca="1" si="21"/>
        <v>9</v>
      </c>
      <c r="R28" s="1">
        <f t="shared" ca="1" si="22"/>
        <v>19</v>
      </c>
    </row>
    <row r="29" spans="1:18" ht="45" customHeight="1" x14ac:dyDescent="0.3">
      <c r="A29" s="15" t="s">
        <v>1726</v>
      </c>
      <c r="B29" s="3" t="s">
        <v>455</v>
      </c>
      <c r="C29" s="4" t="str">
        <f t="shared" ca="1" si="13"/>
        <v>028| 9 * 6 =</v>
      </c>
      <c r="D29" s="3" t="str">
        <f t="shared" ca="1" si="2"/>
        <v>Wissenstest zum kleinen Einmaleins. Unter dem Text steht eine Aufgabe und vier Auswahlmöglichkeiten für die Antwort. Welche Antwort ist die richtige. &lt;br&gt;9 * 6 =</v>
      </c>
      <c r="E29" s="4" t="str">
        <f t="shared" ca="1" si="14"/>
        <v>9 * 6 =</v>
      </c>
      <c r="F29" s="4">
        <f t="shared" ca="1" si="15"/>
        <v>54</v>
      </c>
      <c r="G29" s="4">
        <f t="shared" ca="1" si="16"/>
        <v>60</v>
      </c>
      <c r="H29" s="4">
        <f t="shared" ca="1" si="17"/>
        <v>48</v>
      </c>
      <c r="I29" s="4">
        <f t="shared" ca="1" si="18"/>
        <v>55</v>
      </c>
      <c r="J29" s="3" t="s">
        <v>457</v>
      </c>
      <c r="K29" s="4"/>
      <c r="M29" s="1">
        <f t="shared" ca="1" si="23"/>
        <v>9</v>
      </c>
      <c r="N29" s="1">
        <f t="shared" ca="1" si="23"/>
        <v>6</v>
      </c>
      <c r="O29" s="1">
        <f t="shared" ca="1" si="19"/>
        <v>54</v>
      </c>
      <c r="P29" s="1">
        <f t="shared" ca="1" si="20"/>
        <v>60</v>
      </c>
      <c r="Q29" s="1">
        <f t="shared" ca="1" si="21"/>
        <v>48</v>
      </c>
      <c r="R29" s="1">
        <f t="shared" ca="1" si="22"/>
        <v>55</v>
      </c>
    </row>
    <row r="30" spans="1:18" ht="45" customHeight="1" x14ac:dyDescent="0.3">
      <c r="A30" s="15" t="s">
        <v>1727</v>
      </c>
      <c r="B30" s="3" t="s">
        <v>455</v>
      </c>
      <c r="C30" s="4" t="str">
        <f t="shared" ca="1" si="13"/>
        <v>029| 6 * 9 =</v>
      </c>
      <c r="D30" s="3" t="str">
        <f t="shared" ca="1" si="2"/>
        <v>Wissenstest zum kleinen Einmaleins. Unter dem Text steht eine Aufgabe und vier Auswahlmöglichkeiten für die Antwort. Welche Antwort ist die richtige. &lt;br&gt;6 * 9 =</v>
      </c>
      <c r="E30" s="4" t="str">
        <f t="shared" ca="1" si="14"/>
        <v>6 * 9 =</v>
      </c>
      <c r="F30" s="4">
        <f t="shared" ca="1" si="15"/>
        <v>54</v>
      </c>
      <c r="G30" s="4">
        <f t="shared" ca="1" si="16"/>
        <v>63</v>
      </c>
      <c r="H30" s="4">
        <f t="shared" ca="1" si="17"/>
        <v>45</v>
      </c>
      <c r="I30" s="4">
        <f t="shared" ca="1" si="18"/>
        <v>55</v>
      </c>
      <c r="J30" s="3" t="s">
        <v>457</v>
      </c>
      <c r="K30" s="4"/>
      <c r="M30" s="1">
        <f t="shared" ca="1" si="23"/>
        <v>6</v>
      </c>
      <c r="N30" s="1">
        <f t="shared" ca="1" si="23"/>
        <v>9</v>
      </c>
      <c r="O30" s="1">
        <f t="shared" ca="1" si="19"/>
        <v>54</v>
      </c>
      <c r="P30" s="1">
        <f t="shared" ca="1" si="20"/>
        <v>63</v>
      </c>
      <c r="Q30" s="1">
        <f t="shared" ca="1" si="21"/>
        <v>45</v>
      </c>
      <c r="R30" s="1">
        <f t="shared" ca="1" si="22"/>
        <v>55</v>
      </c>
    </row>
    <row r="31" spans="1:18" ht="45" customHeight="1" x14ac:dyDescent="0.3">
      <c r="A31" s="15" t="s">
        <v>1728</v>
      </c>
      <c r="B31" s="3" t="s">
        <v>455</v>
      </c>
      <c r="C31" s="4" t="str">
        <f t="shared" ca="1" si="13"/>
        <v>030| 2 * 4 =</v>
      </c>
      <c r="D31" s="3" t="str">
        <f t="shared" ca="1" si="2"/>
        <v>Wissenstest zum kleinen Einmaleins. Unter dem Text steht eine Aufgabe und vier Auswahlmöglichkeiten für die Antwort. Welche Antwort ist die richtige. &lt;br&gt;2 * 4 =</v>
      </c>
      <c r="E31" s="4" t="str">
        <f t="shared" ca="1" si="14"/>
        <v>2 * 4 =</v>
      </c>
      <c r="F31" s="4">
        <f t="shared" ca="1" si="15"/>
        <v>8</v>
      </c>
      <c r="G31" s="4">
        <f t="shared" ca="1" si="16"/>
        <v>12</v>
      </c>
      <c r="H31" s="4">
        <f t="shared" ca="1" si="17"/>
        <v>4</v>
      </c>
      <c r="I31" s="4">
        <f t="shared" ca="1" si="18"/>
        <v>9</v>
      </c>
      <c r="J31" s="3" t="s">
        <v>457</v>
      </c>
      <c r="K31" s="4"/>
      <c r="M31" s="1">
        <f t="shared" ca="1" si="23"/>
        <v>2</v>
      </c>
      <c r="N31" s="1">
        <f t="shared" ca="1" si="23"/>
        <v>4</v>
      </c>
      <c r="O31" s="1">
        <f t="shared" ca="1" si="19"/>
        <v>8</v>
      </c>
      <c r="P31" s="1">
        <f t="shared" ca="1" si="20"/>
        <v>12</v>
      </c>
      <c r="Q31" s="1">
        <f t="shared" ca="1" si="21"/>
        <v>4</v>
      </c>
      <c r="R31" s="1">
        <f t="shared" ca="1" si="22"/>
        <v>9</v>
      </c>
    </row>
    <row r="32" spans="1:18" ht="45" customHeight="1" x14ac:dyDescent="0.3">
      <c r="A32" s="15" t="s">
        <v>1729</v>
      </c>
      <c r="B32" s="3" t="s">
        <v>455</v>
      </c>
      <c r="C32" s="4" t="str">
        <f t="shared" ca="1" si="13"/>
        <v>031| 7 * 7 =</v>
      </c>
      <c r="D32" s="3" t="str">
        <f t="shared" ca="1" si="2"/>
        <v>Wissenstest zum kleinen Einmaleins. Unter dem Text steht eine Aufgabe und vier Auswahlmöglichkeiten für die Antwort. Welche Antwort ist die richtige. &lt;br&gt;7 * 7 =</v>
      </c>
      <c r="E32" s="4" t="str">
        <f t="shared" ca="1" si="14"/>
        <v>7 * 7 =</v>
      </c>
      <c r="F32" s="4">
        <f t="shared" ca="1" si="15"/>
        <v>49</v>
      </c>
      <c r="G32" s="4">
        <f t="shared" ca="1" si="16"/>
        <v>56</v>
      </c>
      <c r="H32" s="4">
        <f t="shared" ca="1" si="17"/>
        <v>42</v>
      </c>
      <c r="I32" s="4">
        <f t="shared" ca="1" si="18"/>
        <v>50</v>
      </c>
      <c r="J32" s="3" t="s">
        <v>457</v>
      </c>
      <c r="K32" s="4"/>
      <c r="M32" s="1">
        <f t="shared" ca="1" si="23"/>
        <v>7</v>
      </c>
      <c r="N32" s="1">
        <f t="shared" ca="1" si="23"/>
        <v>7</v>
      </c>
      <c r="O32" s="1">
        <f t="shared" ca="1" si="19"/>
        <v>49</v>
      </c>
      <c r="P32" s="1">
        <f t="shared" ca="1" si="20"/>
        <v>56</v>
      </c>
      <c r="Q32" s="1">
        <f t="shared" ca="1" si="21"/>
        <v>42</v>
      </c>
      <c r="R32" s="1">
        <f t="shared" ca="1" si="22"/>
        <v>50</v>
      </c>
    </row>
    <row r="33" spans="1:18" ht="45" customHeight="1" x14ac:dyDescent="0.3">
      <c r="A33" s="15" t="s">
        <v>1730</v>
      </c>
      <c r="B33" s="3" t="s">
        <v>455</v>
      </c>
      <c r="C33" s="4" t="str">
        <f t="shared" ca="1" si="13"/>
        <v>032| 8 * 7 =</v>
      </c>
      <c r="D33" s="3" t="str">
        <f t="shared" ca="1" si="2"/>
        <v>Wissenstest zum kleinen Einmaleins. Unter dem Text steht eine Aufgabe und vier Auswahlmöglichkeiten für die Antwort. Welche Antwort ist die richtige. &lt;br&gt;8 * 7 =</v>
      </c>
      <c r="E33" s="4" t="str">
        <f t="shared" ca="1" si="14"/>
        <v>8 * 7 =</v>
      </c>
      <c r="F33" s="4">
        <f t="shared" ca="1" si="15"/>
        <v>56</v>
      </c>
      <c r="G33" s="4">
        <f t="shared" ca="1" si="16"/>
        <v>63</v>
      </c>
      <c r="H33" s="4">
        <f t="shared" ca="1" si="17"/>
        <v>49</v>
      </c>
      <c r="I33" s="4">
        <f t="shared" ca="1" si="18"/>
        <v>57</v>
      </c>
      <c r="J33" s="3" t="s">
        <v>457</v>
      </c>
      <c r="K33" s="4"/>
      <c r="M33" s="1">
        <f t="shared" ca="1" si="23"/>
        <v>8</v>
      </c>
      <c r="N33" s="1">
        <f t="shared" ca="1" si="23"/>
        <v>7</v>
      </c>
      <c r="O33" s="1">
        <f t="shared" ca="1" si="19"/>
        <v>56</v>
      </c>
      <c r="P33" s="1">
        <f t="shared" ca="1" si="20"/>
        <v>63</v>
      </c>
      <c r="Q33" s="1">
        <f t="shared" ca="1" si="21"/>
        <v>49</v>
      </c>
      <c r="R33" s="1">
        <f t="shared" ca="1" si="22"/>
        <v>57</v>
      </c>
    </row>
    <row r="34" spans="1:18" ht="45" customHeight="1" x14ac:dyDescent="0.3">
      <c r="A34" s="15" t="s">
        <v>1731</v>
      </c>
      <c r="B34" s="3" t="s">
        <v>455</v>
      </c>
      <c r="C34" s="4" t="str">
        <f t="shared" ca="1" si="13"/>
        <v>033| 2 * 4 =</v>
      </c>
      <c r="D34" s="3" t="str">
        <f t="shared" ca="1" si="2"/>
        <v>Wissenstest zum kleinen Einmaleins. Unter dem Text steht eine Aufgabe und vier Auswahlmöglichkeiten für die Antwort. Welche Antwort ist die richtige. &lt;br&gt;2 * 4 =</v>
      </c>
      <c r="E34" s="4" t="str">
        <f t="shared" ca="1" si="14"/>
        <v>2 * 4 =</v>
      </c>
      <c r="F34" s="4">
        <f t="shared" ca="1" si="15"/>
        <v>8</v>
      </c>
      <c r="G34" s="4">
        <f t="shared" ca="1" si="16"/>
        <v>12</v>
      </c>
      <c r="H34" s="4">
        <f t="shared" ca="1" si="17"/>
        <v>4</v>
      </c>
      <c r="I34" s="4">
        <f t="shared" ca="1" si="18"/>
        <v>9</v>
      </c>
      <c r="J34" s="3" t="s">
        <v>457</v>
      </c>
      <c r="K34" s="4"/>
      <c r="M34" s="1">
        <f t="shared" ca="1" si="23"/>
        <v>2</v>
      </c>
      <c r="N34" s="1">
        <f t="shared" ca="1" si="23"/>
        <v>4</v>
      </c>
      <c r="O34" s="1">
        <f t="shared" ca="1" si="19"/>
        <v>8</v>
      </c>
      <c r="P34" s="1">
        <f t="shared" ca="1" si="20"/>
        <v>12</v>
      </c>
      <c r="Q34" s="1">
        <f t="shared" ca="1" si="21"/>
        <v>4</v>
      </c>
      <c r="R34" s="1">
        <f t="shared" ca="1" si="22"/>
        <v>9</v>
      </c>
    </row>
    <row r="35" spans="1:18" ht="45" customHeight="1" x14ac:dyDescent="0.3">
      <c r="A35" s="15" t="s">
        <v>1732</v>
      </c>
      <c r="B35" s="3" t="s">
        <v>455</v>
      </c>
      <c r="C35" s="4" t="str">
        <f t="shared" ca="1" si="13"/>
        <v>034| 4 * 8 =</v>
      </c>
      <c r="D35" s="3" t="str">
        <f t="shared" ca="1" si="2"/>
        <v>Wissenstest zum kleinen Einmaleins. Unter dem Text steht eine Aufgabe und vier Auswahlmöglichkeiten für die Antwort. Welche Antwort ist die richtige. &lt;br&gt;4 * 8 =</v>
      </c>
      <c r="E35" s="4" t="str">
        <f t="shared" ca="1" si="14"/>
        <v>4 * 8 =</v>
      </c>
      <c r="F35" s="4">
        <f t="shared" ca="1" si="15"/>
        <v>32</v>
      </c>
      <c r="G35" s="4">
        <f t="shared" ca="1" si="16"/>
        <v>40</v>
      </c>
      <c r="H35" s="4">
        <f t="shared" ca="1" si="17"/>
        <v>24</v>
      </c>
      <c r="I35" s="4">
        <f t="shared" ca="1" si="18"/>
        <v>33</v>
      </c>
      <c r="J35" s="3" t="s">
        <v>457</v>
      </c>
      <c r="K35" s="4"/>
      <c r="M35" s="1">
        <f t="shared" ca="1" si="23"/>
        <v>4</v>
      </c>
      <c r="N35" s="1">
        <f t="shared" ca="1" si="23"/>
        <v>8</v>
      </c>
      <c r="O35" s="1">
        <f t="shared" ca="1" si="19"/>
        <v>32</v>
      </c>
      <c r="P35" s="1">
        <f t="shared" ca="1" si="20"/>
        <v>40</v>
      </c>
      <c r="Q35" s="1">
        <f t="shared" ca="1" si="21"/>
        <v>24</v>
      </c>
      <c r="R35" s="1">
        <f t="shared" ca="1" si="22"/>
        <v>33</v>
      </c>
    </row>
    <row r="36" spans="1:18" ht="45" customHeight="1" x14ac:dyDescent="0.3">
      <c r="A36" s="15" t="s">
        <v>1733</v>
      </c>
      <c r="B36" s="3" t="s">
        <v>455</v>
      </c>
      <c r="C36" s="4" t="str">
        <f t="shared" ca="1" si="13"/>
        <v>035| 5 * 4 =</v>
      </c>
      <c r="D36" s="3" t="str">
        <f t="shared" ca="1" si="2"/>
        <v>Wissenstest zum kleinen Einmaleins. Unter dem Text steht eine Aufgabe und vier Auswahlmöglichkeiten für die Antwort. Welche Antwort ist die richtige. &lt;br&gt;5 * 4 =</v>
      </c>
      <c r="E36" s="4" t="str">
        <f t="shared" ca="1" si="14"/>
        <v>5 * 4 =</v>
      </c>
      <c r="F36" s="4">
        <f t="shared" ca="1" si="15"/>
        <v>20</v>
      </c>
      <c r="G36" s="4">
        <f t="shared" ca="1" si="16"/>
        <v>24</v>
      </c>
      <c r="H36" s="4">
        <f t="shared" ca="1" si="17"/>
        <v>16</v>
      </c>
      <c r="I36" s="4">
        <f t="shared" ca="1" si="18"/>
        <v>21</v>
      </c>
      <c r="J36" s="3" t="s">
        <v>457</v>
      </c>
      <c r="K36" s="4"/>
      <c r="M36" s="1">
        <f t="shared" ca="1" si="23"/>
        <v>5</v>
      </c>
      <c r="N36" s="1">
        <f t="shared" ca="1" si="23"/>
        <v>4</v>
      </c>
      <c r="O36" s="1">
        <f t="shared" ca="1" si="19"/>
        <v>20</v>
      </c>
      <c r="P36" s="1">
        <f t="shared" ca="1" si="20"/>
        <v>24</v>
      </c>
      <c r="Q36" s="1">
        <f t="shared" ca="1" si="21"/>
        <v>16</v>
      </c>
      <c r="R36" s="1">
        <f t="shared" ca="1" si="22"/>
        <v>21</v>
      </c>
    </row>
    <row r="37" spans="1:18" ht="45" customHeight="1" x14ac:dyDescent="0.3">
      <c r="A37" s="15" t="s">
        <v>1734</v>
      </c>
      <c r="B37" s="3" t="s">
        <v>455</v>
      </c>
      <c r="C37" s="4" t="str">
        <f t="shared" ca="1" si="13"/>
        <v>036| 9 * 8 =</v>
      </c>
      <c r="D37" s="3" t="str">
        <f t="shared" ca="1" si="2"/>
        <v>Wissenstest zum kleinen Einmaleins. Unter dem Text steht eine Aufgabe und vier Auswahlmöglichkeiten für die Antwort. Welche Antwort ist die richtige. &lt;br&gt;9 * 8 =</v>
      </c>
      <c r="E37" s="4" t="str">
        <f t="shared" ca="1" si="14"/>
        <v>9 * 8 =</v>
      </c>
      <c r="F37" s="4">
        <f t="shared" ca="1" si="15"/>
        <v>72</v>
      </c>
      <c r="G37" s="4">
        <f t="shared" ca="1" si="16"/>
        <v>80</v>
      </c>
      <c r="H37" s="4">
        <f t="shared" ca="1" si="17"/>
        <v>64</v>
      </c>
      <c r="I37" s="4">
        <f t="shared" ca="1" si="18"/>
        <v>73</v>
      </c>
      <c r="J37" s="3" t="s">
        <v>457</v>
      </c>
      <c r="K37" s="4"/>
      <c r="M37" s="1">
        <f t="shared" ca="1" si="23"/>
        <v>9</v>
      </c>
      <c r="N37" s="1">
        <f t="shared" ca="1" si="23"/>
        <v>8</v>
      </c>
      <c r="O37" s="1">
        <f t="shared" ca="1" si="19"/>
        <v>72</v>
      </c>
      <c r="P37" s="1">
        <f t="shared" ca="1" si="20"/>
        <v>80</v>
      </c>
      <c r="Q37" s="1">
        <f t="shared" ca="1" si="21"/>
        <v>64</v>
      </c>
      <c r="R37" s="1">
        <f t="shared" ca="1" si="22"/>
        <v>73</v>
      </c>
    </row>
    <row r="38" spans="1:18" ht="45" customHeight="1" x14ac:dyDescent="0.3">
      <c r="A38" s="15" t="s">
        <v>1735</v>
      </c>
      <c r="B38" s="3" t="s">
        <v>455</v>
      </c>
      <c r="C38" s="4" t="str">
        <f t="shared" ca="1" si="13"/>
        <v>037| 8 * 6 =</v>
      </c>
      <c r="D38" s="3" t="str">
        <f t="shared" ca="1" si="2"/>
        <v>Wissenstest zum kleinen Einmaleins. Unter dem Text steht eine Aufgabe und vier Auswahlmöglichkeiten für die Antwort. Welche Antwort ist die richtige. &lt;br&gt;8 * 6 =</v>
      </c>
      <c r="E38" s="4" t="str">
        <f t="shared" ca="1" si="14"/>
        <v>8 * 6 =</v>
      </c>
      <c r="F38" s="4">
        <f t="shared" ca="1" si="15"/>
        <v>48</v>
      </c>
      <c r="G38" s="4">
        <f t="shared" ca="1" si="16"/>
        <v>54</v>
      </c>
      <c r="H38" s="4">
        <f t="shared" ca="1" si="17"/>
        <v>42</v>
      </c>
      <c r="I38" s="4">
        <f t="shared" ca="1" si="18"/>
        <v>49</v>
      </c>
      <c r="J38" s="3" t="s">
        <v>457</v>
      </c>
      <c r="K38" s="4"/>
      <c r="M38" s="1">
        <f t="shared" ca="1" si="23"/>
        <v>8</v>
      </c>
      <c r="N38" s="1">
        <f t="shared" ca="1" si="23"/>
        <v>6</v>
      </c>
      <c r="O38" s="1">
        <f t="shared" ca="1" si="19"/>
        <v>48</v>
      </c>
      <c r="P38" s="1">
        <f t="shared" ca="1" si="20"/>
        <v>54</v>
      </c>
      <c r="Q38" s="1">
        <f t="shared" ca="1" si="21"/>
        <v>42</v>
      </c>
      <c r="R38" s="1">
        <f t="shared" ca="1" si="22"/>
        <v>49</v>
      </c>
    </row>
    <row r="39" spans="1:18" ht="45" customHeight="1" x14ac:dyDescent="0.3">
      <c r="A39" s="15" t="s">
        <v>1736</v>
      </c>
      <c r="B39" s="3" t="s">
        <v>455</v>
      </c>
      <c r="C39" s="4" t="str">
        <f t="shared" ca="1" si="13"/>
        <v>038| 10 * 6 =</v>
      </c>
      <c r="D39" s="3" t="str">
        <f t="shared" ca="1" si="2"/>
        <v>Wissenstest zum kleinen Einmaleins. Unter dem Text steht eine Aufgabe und vier Auswahlmöglichkeiten für die Antwort. Welche Antwort ist die richtige. &lt;br&gt;10 * 6 =</v>
      </c>
      <c r="E39" s="4" t="str">
        <f t="shared" ca="1" si="14"/>
        <v>10 * 6 =</v>
      </c>
      <c r="F39" s="4">
        <f t="shared" ca="1" si="15"/>
        <v>60</v>
      </c>
      <c r="G39" s="4">
        <f t="shared" ca="1" si="16"/>
        <v>66</v>
      </c>
      <c r="H39" s="4">
        <f t="shared" ca="1" si="17"/>
        <v>54</v>
      </c>
      <c r="I39" s="4">
        <f t="shared" ca="1" si="18"/>
        <v>61</v>
      </c>
      <c r="J39" s="3" t="s">
        <v>457</v>
      </c>
      <c r="K39" s="4"/>
      <c r="M39" s="1">
        <f t="shared" ca="1" si="23"/>
        <v>10</v>
      </c>
      <c r="N39" s="1">
        <f t="shared" ca="1" si="23"/>
        <v>6</v>
      </c>
      <c r="O39" s="1">
        <f t="shared" ca="1" si="19"/>
        <v>60</v>
      </c>
      <c r="P39" s="1">
        <f t="shared" ca="1" si="20"/>
        <v>66</v>
      </c>
      <c r="Q39" s="1">
        <f t="shared" ca="1" si="21"/>
        <v>54</v>
      </c>
      <c r="R39" s="1">
        <f t="shared" ca="1" si="22"/>
        <v>61</v>
      </c>
    </row>
    <row r="40" spans="1:18" ht="45" customHeight="1" x14ac:dyDescent="0.3">
      <c r="A40" s="15" t="s">
        <v>1737</v>
      </c>
      <c r="B40" s="3" t="s">
        <v>455</v>
      </c>
      <c r="C40" s="4" t="str">
        <f t="shared" ca="1" si="13"/>
        <v>039| 8 * 9 =</v>
      </c>
      <c r="D40" s="3" t="str">
        <f t="shared" ca="1" si="2"/>
        <v>Wissenstest zum kleinen Einmaleins. Unter dem Text steht eine Aufgabe und vier Auswahlmöglichkeiten für die Antwort. Welche Antwort ist die richtige. &lt;br&gt;8 * 9 =</v>
      </c>
      <c r="E40" s="4" t="str">
        <f t="shared" ca="1" si="14"/>
        <v>8 * 9 =</v>
      </c>
      <c r="F40" s="4">
        <f t="shared" ca="1" si="15"/>
        <v>72</v>
      </c>
      <c r="G40" s="4">
        <f t="shared" ca="1" si="16"/>
        <v>81</v>
      </c>
      <c r="H40" s="4">
        <f t="shared" ca="1" si="17"/>
        <v>63</v>
      </c>
      <c r="I40" s="4">
        <f t="shared" ca="1" si="18"/>
        <v>73</v>
      </c>
      <c r="J40" s="3" t="s">
        <v>457</v>
      </c>
      <c r="K40" s="4"/>
      <c r="M40" s="1">
        <f t="shared" ca="1" si="23"/>
        <v>8</v>
      </c>
      <c r="N40" s="1">
        <f t="shared" ca="1" si="23"/>
        <v>9</v>
      </c>
      <c r="O40" s="1">
        <f t="shared" ca="1" si="19"/>
        <v>72</v>
      </c>
      <c r="P40" s="1">
        <f t="shared" ca="1" si="20"/>
        <v>81</v>
      </c>
      <c r="Q40" s="1">
        <f t="shared" ca="1" si="21"/>
        <v>63</v>
      </c>
      <c r="R40" s="1">
        <f t="shared" ca="1" si="22"/>
        <v>73</v>
      </c>
    </row>
    <row r="41" spans="1:18" ht="45" customHeight="1" x14ac:dyDescent="0.3">
      <c r="A41" s="15" t="s">
        <v>1738</v>
      </c>
      <c r="B41" s="3" t="s">
        <v>455</v>
      </c>
      <c r="C41" s="4" t="str">
        <f t="shared" ca="1" si="13"/>
        <v>040| 4 * 8 =</v>
      </c>
      <c r="D41" s="3" t="str">
        <f t="shared" ca="1" si="2"/>
        <v>Wissenstest zum kleinen Einmaleins. Unter dem Text steht eine Aufgabe und vier Auswahlmöglichkeiten für die Antwort. Welche Antwort ist die richtige. &lt;br&gt;4 * 8 =</v>
      </c>
      <c r="E41" s="4" t="str">
        <f t="shared" ca="1" si="14"/>
        <v>4 * 8 =</v>
      </c>
      <c r="F41" s="4">
        <f t="shared" ca="1" si="15"/>
        <v>32</v>
      </c>
      <c r="G41" s="4">
        <f t="shared" ca="1" si="16"/>
        <v>40</v>
      </c>
      <c r="H41" s="4">
        <f t="shared" ca="1" si="17"/>
        <v>24</v>
      </c>
      <c r="I41" s="4">
        <f t="shared" ca="1" si="18"/>
        <v>33</v>
      </c>
      <c r="J41" s="3" t="s">
        <v>457</v>
      </c>
      <c r="K41" s="4"/>
      <c r="M41" s="1">
        <f t="shared" ca="1" si="23"/>
        <v>4</v>
      </c>
      <c r="N41" s="1">
        <f t="shared" ca="1" si="23"/>
        <v>8</v>
      </c>
      <c r="O41" s="1">
        <f t="shared" ca="1" si="19"/>
        <v>32</v>
      </c>
      <c r="P41" s="1">
        <f t="shared" ca="1" si="20"/>
        <v>40</v>
      </c>
      <c r="Q41" s="1">
        <f t="shared" ca="1" si="21"/>
        <v>24</v>
      </c>
      <c r="R41" s="1">
        <f t="shared" ca="1" si="22"/>
        <v>33</v>
      </c>
    </row>
    <row r="42" spans="1:18" ht="45" customHeight="1" x14ac:dyDescent="0.3">
      <c r="A42" s="15" t="s">
        <v>1739</v>
      </c>
      <c r="B42" s="3" t="s">
        <v>455</v>
      </c>
      <c r="C42" s="4" t="str">
        <f t="shared" ca="1" si="13"/>
        <v>041| 2 * 10 =</v>
      </c>
      <c r="D42" s="3" t="str">
        <f t="shared" ca="1" si="2"/>
        <v>Wissenstest zum kleinen Einmaleins. Unter dem Text steht eine Aufgabe und vier Auswahlmöglichkeiten für die Antwort. Welche Antwort ist die richtige. &lt;br&gt;2 * 10 =</v>
      </c>
      <c r="E42" s="4" t="str">
        <f t="shared" ca="1" si="14"/>
        <v>2 * 10 =</v>
      </c>
      <c r="F42" s="4">
        <f t="shared" ca="1" si="15"/>
        <v>20</v>
      </c>
      <c r="G42" s="4">
        <f t="shared" ca="1" si="16"/>
        <v>30</v>
      </c>
      <c r="H42" s="4">
        <f t="shared" ca="1" si="17"/>
        <v>10</v>
      </c>
      <c r="I42" s="4">
        <f t="shared" ca="1" si="18"/>
        <v>21</v>
      </c>
      <c r="J42" s="3" t="s">
        <v>457</v>
      </c>
      <c r="K42" s="4"/>
      <c r="M42" s="1">
        <f t="shared" ca="1" si="23"/>
        <v>2</v>
      </c>
      <c r="N42" s="1">
        <f t="shared" ca="1" si="23"/>
        <v>10</v>
      </c>
      <c r="O42" s="1">
        <f t="shared" ca="1" si="19"/>
        <v>20</v>
      </c>
      <c r="P42" s="1">
        <f t="shared" ca="1" si="20"/>
        <v>30</v>
      </c>
      <c r="Q42" s="1">
        <f t="shared" ca="1" si="21"/>
        <v>10</v>
      </c>
      <c r="R42" s="1">
        <f t="shared" ca="1" si="22"/>
        <v>21</v>
      </c>
    </row>
    <row r="43" spans="1:18" ht="45" customHeight="1" x14ac:dyDescent="0.3">
      <c r="A43" s="15" t="s">
        <v>1740</v>
      </c>
      <c r="B43" s="3" t="s">
        <v>455</v>
      </c>
      <c r="C43" s="4" t="str">
        <f t="shared" ca="1" si="13"/>
        <v>042| 9 * 8 =</v>
      </c>
      <c r="D43" s="3" t="str">
        <f t="shared" ca="1" si="2"/>
        <v>Wissenstest zum kleinen Einmaleins. Unter dem Text steht eine Aufgabe und vier Auswahlmöglichkeiten für die Antwort. Welche Antwort ist die richtige. &lt;br&gt;9 * 8 =</v>
      </c>
      <c r="E43" s="4" t="str">
        <f t="shared" ca="1" si="14"/>
        <v>9 * 8 =</v>
      </c>
      <c r="F43" s="4">
        <f t="shared" ca="1" si="15"/>
        <v>72</v>
      </c>
      <c r="G43" s="4">
        <f t="shared" ca="1" si="16"/>
        <v>80</v>
      </c>
      <c r="H43" s="4">
        <f t="shared" ca="1" si="17"/>
        <v>64</v>
      </c>
      <c r="I43" s="4">
        <f t="shared" ca="1" si="18"/>
        <v>73</v>
      </c>
      <c r="J43" s="3" t="s">
        <v>457</v>
      </c>
      <c r="K43" s="4"/>
      <c r="M43" s="1">
        <f t="shared" ca="1" si="23"/>
        <v>9</v>
      </c>
      <c r="N43" s="1">
        <f t="shared" ca="1" si="23"/>
        <v>8</v>
      </c>
      <c r="O43" s="1">
        <f t="shared" ca="1" si="19"/>
        <v>72</v>
      </c>
      <c r="P43" s="1">
        <f t="shared" ca="1" si="20"/>
        <v>80</v>
      </c>
      <c r="Q43" s="1">
        <f t="shared" ca="1" si="21"/>
        <v>64</v>
      </c>
      <c r="R43" s="1">
        <f t="shared" ca="1" si="22"/>
        <v>73</v>
      </c>
    </row>
    <row r="44" spans="1:18" ht="45" customHeight="1" x14ac:dyDescent="0.3">
      <c r="A44" s="15" t="s">
        <v>1741</v>
      </c>
      <c r="B44" s="3" t="s">
        <v>455</v>
      </c>
      <c r="C44" s="4" t="str">
        <f t="shared" ca="1" si="13"/>
        <v>043| 4 * 5 =</v>
      </c>
      <c r="D44" s="3" t="str">
        <f t="shared" ca="1" si="2"/>
        <v>Wissenstest zum kleinen Einmaleins. Unter dem Text steht eine Aufgabe und vier Auswahlmöglichkeiten für die Antwort. Welche Antwort ist die richtige. &lt;br&gt;4 * 5 =</v>
      </c>
      <c r="E44" s="4" t="str">
        <f t="shared" ca="1" si="14"/>
        <v>4 * 5 =</v>
      </c>
      <c r="F44" s="4">
        <f t="shared" ca="1" si="15"/>
        <v>20</v>
      </c>
      <c r="G44" s="4">
        <f t="shared" ca="1" si="16"/>
        <v>25</v>
      </c>
      <c r="H44" s="4">
        <f t="shared" ca="1" si="17"/>
        <v>15</v>
      </c>
      <c r="I44" s="4">
        <f t="shared" ca="1" si="18"/>
        <v>21</v>
      </c>
      <c r="J44" s="3" t="s">
        <v>457</v>
      </c>
      <c r="K44" s="4"/>
      <c r="M44" s="1">
        <f t="shared" ca="1" si="23"/>
        <v>4</v>
      </c>
      <c r="N44" s="1">
        <f t="shared" ca="1" si="23"/>
        <v>5</v>
      </c>
      <c r="O44" s="1">
        <f t="shared" ca="1" si="19"/>
        <v>20</v>
      </c>
      <c r="P44" s="1">
        <f t="shared" ca="1" si="20"/>
        <v>25</v>
      </c>
      <c r="Q44" s="1">
        <f t="shared" ca="1" si="21"/>
        <v>15</v>
      </c>
      <c r="R44" s="1">
        <f t="shared" ca="1" si="22"/>
        <v>21</v>
      </c>
    </row>
    <row r="45" spans="1:18" ht="45" customHeight="1" x14ac:dyDescent="0.3">
      <c r="A45" s="15" t="s">
        <v>1742</v>
      </c>
      <c r="B45" s="3" t="s">
        <v>455</v>
      </c>
      <c r="C45" s="4" t="str">
        <f t="shared" ca="1" si="13"/>
        <v>044| 6 * 4 =</v>
      </c>
      <c r="D45" s="3" t="str">
        <f t="shared" ca="1" si="2"/>
        <v>Wissenstest zum kleinen Einmaleins. Unter dem Text steht eine Aufgabe und vier Auswahlmöglichkeiten für die Antwort. Welche Antwort ist die richtige. &lt;br&gt;6 * 4 =</v>
      </c>
      <c r="E45" s="4" t="str">
        <f t="shared" ca="1" si="14"/>
        <v>6 * 4 =</v>
      </c>
      <c r="F45" s="4">
        <f t="shared" ca="1" si="15"/>
        <v>24</v>
      </c>
      <c r="G45" s="4">
        <f t="shared" ca="1" si="16"/>
        <v>28</v>
      </c>
      <c r="H45" s="4">
        <f t="shared" ca="1" si="17"/>
        <v>20</v>
      </c>
      <c r="I45" s="4">
        <f t="shared" ca="1" si="18"/>
        <v>25</v>
      </c>
      <c r="J45" s="3" t="s">
        <v>457</v>
      </c>
      <c r="K45" s="4"/>
      <c r="M45" s="1">
        <f t="shared" ca="1" si="23"/>
        <v>6</v>
      </c>
      <c r="N45" s="1">
        <f t="shared" ca="1" si="23"/>
        <v>4</v>
      </c>
      <c r="O45" s="1">
        <f t="shared" ca="1" si="19"/>
        <v>24</v>
      </c>
      <c r="P45" s="1">
        <f t="shared" ca="1" si="20"/>
        <v>28</v>
      </c>
      <c r="Q45" s="1">
        <f t="shared" ca="1" si="21"/>
        <v>20</v>
      </c>
      <c r="R45" s="1">
        <f t="shared" ca="1" si="22"/>
        <v>25</v>
      </c>
    </row>
    <row r="46" spans="1:18" ht="45" customHeight="1" x14ac:dyDescent="0.3">
      <c r="A46" s="15" t="s">
        <v>1743</v>
      </c>
      <c r="B46" s="3" t="s">
        <v>455</v>
      </c>
      <c r="C46" s="4" t="str">
        <f t="shared" ca="1" si="13"/>
        <v>045| 6 * 7 =</v>
      </c>
      <c r="D46" s="3" t="str">
        <f t="shared" ca="1" si="2"/>
        <v>Wissenstest zum kleinen Einmaleins. Unter dem Text steht eine Aufgabe und vier Auswahlmöglichkeiten für die Antwort. Welche Antwort ist die richtige. &lt;br&gt;6 * 7 =</v>
      </c>
      <c r="E46" s="4" t="str">
        <f t="shared" ca="1" si="14"/>
        <v>6 * 7 =</v>
      </c>
      <c r="F46" s="4">
        <f t="shared" ca="1" si="15"/>
        <v>42</v>
      </c>
      <c r="G46" s="4">
        <f t="shared" ca="1" si="16"/>
        <v>49</v>
      </c>
      <c r="H46" s="4">
        <f t="shared" ca="1" si="17"/>
        <v>35</v>
      </c>
      <c r="I46" s="4">
        <f t="shared" ca="1" si="18"/>
        <v>43</v>
      </c>
      <c r="J46" s="3" t="s">
        <v>457</v>
      </c>
      <c r="K46" s="4"/>
      <c r="M46" s="1">
        <f t="shared" ca="1" si="23"/>
        <v>6</v>
      </c>
      <c r="N46" s="1">
        <f t="shared" ca="1" si="23"/>
        <v>7</v>
      </c>
      <c r="O46" s="1">
        <f t="shared" ca="1" si="19"/>
        <v>42</v>
      </c>
      <c r="P46" s="1">
        <f t="shared" ca="1" si="20"/>
        <v>49</v>
      </c>
      <c r="Q46" s="1">
        <f t="shared" ca="1" si="21"/>
        <v>35</v>
      </c>
      <c r="R46" s="1">
        <f t="shared" ca="1" si="22"/>
        <v>43</v>
      </c>
    </row>
    <row r="47" spans="1:18" ht="45" customHeight="1" x14ac:dyDescent="0.3">
      <c r="A47" s="15" t="s">
        <v>1744</v>
      </c>
      <c r="B47" s="3" t="s">
        <v>455</v>
      </c>
      <c r="C47" s="4" t="str">
        <f t="shared" ca="1" si="13"/>
        <v>046| 3 * 3 =</v>
      </c>
      <c r="D47" s="3" t="str">
        <f t="shared" ca="1" si="2"/>
        <v>Wissenstest zum kleinen Einmaleins. Unter dem Text steht eine Aufgabe und vier Auswahlmöglichkeiten für die Antwort. Welche Antwort ist die richtige. &lt;br&gt;3 * 3 =</v>
      </c>
      <c r="E47" s="4" t="str">
        <f t="shared" ca="1" si="14"/>
        <v>3 * 3 =</v>
      </c>
      <c r="F47" s="4">
        <f t="shared" ca="1" si="15"/>
        <v>9</v>
      </c>
      <c r="G47" s="4">
        <f t="shared" ca="1" si="16"/>
        <v>12</v>
      </c>
      <c r="H47" s="4">
        <f t="shared" ca="1" si="17"/>
        <v>6</v>
      </c>
      <c r="I47" s="4">
        <f t="shared" ca="1" si="18"/>
        <v>10</v>
      </c>
      <c r="J47" s="3" t="s">
        <v>457</v>
      </c>
      <c r="K47" s="4"/>
      <c r="M47" s="1">
        <f t="shared" ca="1" si="23"/>
        <v>3</v>
      </c>
      <c r="N47" s="1">
        <f t="shared" ca="1" si="23"/>
        <v>3</v>
      </c>
      <c r="O47" s="1">
        <f t="shared" ca="1" si="19"/>
        <v>9</v>
      </c>
      <c r="P47" s="1">
        <f t="shared" ca="1" si="20"/>
        <v>12</v>
      </c>
      <c r="Q47" s="1">
        <f t="shared" ca="1" si="21"/>
        <v>6</v>
      </c>
      <c r="R47" s="1">
        <f t="shared" ca="1" si="22"/>
        <v>10</v>
      </c>
    </row>
    <row r="48" spans="1:18" ht="45" customHeight="1" x14ac:dyDescent="0.3">
      <c r="A48" s="15" t="s">
        <v>1745</v>
      </c>
      <c r="B48" s="3" t="s">
        <v>455</v>
      </c>
      <c r="C48" s="4" t="str">
        <f t="shared" ca="1" si="13"/>
        <v>047| 7 * 4 =</v>
      </c>
      <c r="D48" s="3" t="str">
        <f t="shared" ca="1" si="2"/>
        <v>Wissenstest zum kleinen Einmaleins. Unter dem Text steht eine Aufgabe und vier Auswahlmöglichkeiten für die Antwort. Welche Antwort ist die richtige. &lt;br&gt;7 * 4 =</v>
      </c>
      <c r="E48" s="4" t="str">
        <f t="shared" ca="1" si="14"/>
        <v>7 * 4 =</v>
      </c>
      <c r="F48" s="4">
        <f t="shared" ca="1" si="15"/>
        <v>28</v>
      </c>
      <c r="G48" s="4">
        <f t="shared" ca="1" si="16"/>
        <v>32</v>
      </c>
      <c r="H48" s="4">
        <f t="shared" ca="1" si="17"/>
        <v>24</v>
      </c>
      <c r="I48" s="4">
        <f t="shared" ca="1" si="18"/>
        <v>29</v>
      </c>
      <c r="J48" s="3" t="s">
        <v>457</v>
      </c>
      <c r="K48" s="4"/>
      <c r="M48" s="1">
        <f t="shared" ca="1" si="23"/>
        <v>7</v>
      </c>
      <c r="N48" s="1">
        <f t="shared" ca="1" si="23"/>
        <v>4</v>
      </c>
      <c r="O48" s="1">
        <f t="shared" ca="1" si="19"/>
        <v>28</v>
      </c>
      <c r="P48" s="1">
        <f t="shared" ca="1" si="20"/>
        <v>32</v>
      </c>
      <c r="Q48" s="1">
        <f t="shared" ca="1" si="21"/>
        <v>24</v>
      </c>
      <c r="R48" s="1">
        <f t="shared" ca="1" si="22"/>
        <v>29</v>
      </c>
    </row>
    <row r="49" spans="1:18" ht="45" customHeight="1" x14ac:dyDescent="0.3">
      <c r="A49" s="15" t="s">
        <v>1746</v>
      </c>
      <c r="B49" s="3" t="s">
        <v>455</v>
      </c>
      <c r="C49" s="4" t="str">
        <f t="shared" ca="1" si="13"/>
        <v>048| 3 * 8 =</v>
      </c>
      <c r="D49" s="3" t="str">
        <f t="shared" ca="1" si="2"/>
        <v>Wissenstest zum kleinen Einmaleins. Unter dem Text steht eine Aufgabe und vier Auswahlmöglichkeiten für die Antwort. Welche Antwort ist die richtige. &lt;br&gt;3 * 8 =</v>
      </c>
      <c r="E49" s="4" t="str">
        <f t="shared" ca="1" si="14"/>
        <v>3 * 8 =</v>
      </c>
      <c r="F49" s="4">
        <f t="shared" ca="1" si="15"/>
        <v>24</v>
      </c>
      <c r="G49" s="4">
        <f t="shared" ca="1" si="16"/>
        <v>32</v>
      </c>
      <c r="H49" s="4">
        <f t="shared" ca="1" si="17"/>
        <v>16</v>
      </c>
      <c r="I49" s="4">
        <f t="shared" ca="1" si="18"/>
        <v>25</v>
      </c>
      <c r="J49" s="3" t="s">
        <v>457</v>
      </c>
      <c r="K49" s="4"/>
      <c r="M49" s="1">
        <f t="shared" ca="1" si="23"/>
        <v>3</v>
      </c>
      <c r="N49" s="1">
        <f t="shared" ca="1" si="23"/>
        <v>8</v>
      </c>
      <c r="O49" s="1">
        <f t="shared" ca="1" si="19"/>
        <v>24</v>
      </c>
      <c r="P49" s="1">
        <f t="shared" ca="1" si="20"/>
        <v>32</v>
      </c>
      <c r="Q49" s="1">
        <f t="shared" ca="1" si="21"/>
        <v>16</v>
      </c>
      <c r="R49" s="1">
        <f t="shared" ca="1" si="22"/>
        <v>25</v>
      </c>
    </row>
    <row r="50" spans="1:18" ht="45" customHeight="1" x14ac:dyDescent="0.3">
      <c r="A50" s="15" t="s">
        <v>1747</v>
      </c>
      <c r="B50" s="3" t="s">
        <v>455</v>
      </c>
      <c r="C50" s="4" t="str">
        <f t="shared" ca="1" si="13"/>
        <v>049| 2 * 3 =</v>
      </c>
      <c r="D50" s="3" t="str">
        <f t="shared" ca="1" si="2"/>
        <v>Wissenstest zum kleinen Einmaleins. Unter dem Text steht eine Aufgabe und vier Auswahlmöglichkeiten für die Antwort. Welche Antwort ist die richtige. &lt;br&gt;2 * 3 =</v>
      </c>
      <c r="E50" s="4" t="str">
        <f t="shared" ca="1" si="14"/>
        <v>2 * 3 =</v>
      </c>
      <c r="F50" s="4">
        <f t="shared" ca="1" si="15"/>
        <v>6</v>
      </c>
      <c r="G50" s="4">
        <f t="shared" ca="1" si="16"/>
        <v>9</v>
      </c>
      <c r="H50" s="4">
        <f t="shared" ca="1" si="17"/>
        <v>3</v>
      </c>
      <c r="I50" s="4">
        <f t="shared" ca="1" si="18"/>
        <v>7</v>
      </c>
      <c r="J50" s="3" t="s">
        <v>457</v>
      </c>
      <c r="K50" s="4"/>
      <c r="M50" s="1">
        <f t="shared" ca="1" si="23"/>
        <v>2</v>
      </c>
      <c r="N50" s="1">
        <f t="shared" ca="1" si="23"/>
        <v>3</v>
      </c>
      <c r="O50" s="1">
        <f t="shared" ca="1" si="19"/>
        <v>6</v>
      </c>
      <c r="P50" s="1">
        <f t="shared" ca="1" si="20"/>
        <v>9</v>
      </c>
      <c r="Q50" s="1">
        <f t="shared" ca="1" si="21"/>
        <v>3</v>
      </c>
      <c r="R50" s="1">
        <f t="shared" ca="1" si="22"/>
        <v>7</v>
      </c>
    </row>
    <row r="51" spans="1:18" ht="45" customHeight="1" x14ac:dyDescent="0.3">
      <c r="A51" s="15" t="s">
        <v>1748</v>
      </c>
      <c r="B51" s="3" t="s">
        <v>455</v>
      </c>
      <c r="C51" s="4" t="str">
        <f t="shared" ca="1" si="13"/>
        <v>050| 3 * 3 =</v>
      </c>
      <c r="D51" s="3" t="str">
        <f t="shared" ca="1" si="2"/>
        <v>Wissenstest zum kleinen Einmaleins. Unter dem Text steht eine Aufgabe und vier Auswahlmöglichkeiten für die Antwort. Welche Antwort ist die richtige. &lt;br&gt;3 * 3 =</v>
      </c>
      <c r="E51" s="4" t="str">
        <f t="shared" ca="1" si="14"/>
        <v>3 * 3 =</v>
      </c>
      <c r="F51" s="4">
        <f t="shared" ca="1" si="15"/>
        <v>9</v>
      </c>
      <c r="G51" s="4">
        <f t="shared" ca="1" si="16"/>
        <v>12</v>
      </c>
      <c r="H51" s="4">
        <f t="shared" ca="1" si="17"/>
        <v>6</v>
      </c>
      <c r="I51" s="4">
        <f t="shared" ca="1" si="18"/>
        <v>10</v>
      </c>
      <c r="J51" s="3" t="s">
        <v>457</v>
      </c>
      <c r="K51" s="4"/>
      <c r="M51" s="1">
        <f t="shared" ca="1" si="23"/>
        <v>3</v>
      </c>
      <c r="N51" s="1">
        <f t="shared" ca="1" si="23"/>
        <v>3</v>
      </c>
      <c r="O51" s="1">
        <f t="shared" ca="1" si="19"/>
        <v>9</v>
      </c>
      <c r="P51" s="1">
        <f t="shared" ca="1" si="20"/>
        <v>12</v>
      </c>
      <c r="Q51" s="1">
        <f t="shared" ca="1" si="21"/>
        <v>6</v>
      </c>
      <c r="R51" s="1">
        <f t="shared" ca="1" si="22"/>
        <v>10</v>
      </c>
    </row>
    <row r="52" spans="1:18" ht="45" customHeight="1" x14ac:dyDescent="0.3">
      <c r="A52" s="15" t="s">
        <v>1749</v>
      </c>
      <c r="B52" s="3" t="s">
        <v>455</v>
      </c>
      <c r="C52" s="4" t="str">
        <f t="shared" ca="1" si="13"/>
        <v>051| 2 * 10 =</v>
      </c>
      <c r="D52" s="3" t="str">
        <f t="shared" ca="1" si="2"/>
        <v>Wissenstest zum kleinen Einmaleins. Unter dem Text steht eine Aufgabe und vier Auswahlmöglichkeiten für die Antwort. Welche Antwort ist die richtige. &lt;br&gt;2 * 10 =</v>
      </c>
      <c r="E52" s="4" t="str">
        <f t="shared" ca="1" si="14"/>
        <v>2 * 10 =</v>
      </c>
      <c r="F52" s="4">
        <f t="shared" ca="1" si="15"/>
        <v>20</v>
      </c>
      <c r="G52" s="4">
        <f t="shared" ca="1" si="16"/>
        <v>30</v>
      </c>
      <c r="H52" s="4">
        <f t="shared" ca="1" si="17"/>
        <v>10</v>
      </c>
      <c r="I52" s="4">
        <f t="shared" ca="1" si="18"/>
        <v>21</v>
      </c>
      <c r="J52" s="3" t="s">
        <v>457</v>
      </c>
      <c r="K52" s="4"/>
      <c r="M52" s="1">
        <f t="shared" ca="1" si="23"/>
        <v>2</v>
      </c>
      <c r="N52" s="1">
        <f t="shared" ca="1" si="23"/>
        <v>10</v>
      </c>
      <c r="O52" s="1">
        <f t="shared" ca="1" si="19"/>
        <v>20</v>
      </c>
      <c r="P52" s="1">
        <f t="shared" ca="1" si="20"/>
        <v>30</v>
      </c>
      <c r="Q52" s="1">
        <f t="shared" ca="1" si="21"/>
        <v>10</v>
      </c>
      <c r="R52" s="1">
        <f t="shared" ca="1" si="22"/>
        <v>21</v>
      </c>
    </row>
    <row r="53" spans="1:18" ht="45" customHeight="1" x14ac:dyDescent="0.3">
      <c r="A53" s="15" t="s">
        <v>1750</v>
      </c>
      <c r="B53" s="3" t="s">
        <v>455</v>
      </c>
      <c r="C53" s="4" t="str">
        <f t="shared" ca="1" si="13"/>
        <v>052| 4 * 3 =</v>
      </c>
      <c r="D53" s="3" t="str">
        <f t="shared" ca="1" si="2"/>
        <v>Wissenstest zum kleinen Einmaleins. Unter dem Text steht eine Aufgabe und vier Auswahlmöglichkeiten für die Antwort. Welche Antwort ist die richtige. &lt;br&gt;4 * 3 =</v>
      </c>
      <c r="E53" s="4" t="str">
        <f t="shared" ca="1" si="14"/>
        <v>4 * 3 =</v>
      </c>
      <c r="F53" s="4">
        <f t="shared" ca="1" si="15"/>
        <v>12</v>
      </c>
      <c r="G53" s="4">
        <f t="shared" ca="1" si="16"/>
        <v>15</v>
      </c>
      <c r="H53" s="4">
        <f t="shared" ca="1" si="17"/>
        <v>9</v>
      </c>
      <c r="I53" s="4">
        <f t="shared" ca="1" si="18"/>
        <v>13</v>
      </c>
      <c r="J53" s="3" t="s">
        <v>457</v>
      </c>
      <c r="K53" s="4"/>
      <c r="M53" s="1">
        <f t="shared" ca="1" si="23"/>
        <v>4</v>
      </c>
      <c r="N53" s="1">
        <f t="shared" ca="1" si="23"/>
        <v>3</v>
      </c>
      <c r="O53" s="1">
        <f t="shared" ca="1" si="19"/>
        <v>12</v>
      </c>
      <c r="P53" s="1">
        <f t="shared" ca="1" si="20"/>
        <v>15</v>
      </c>
      <c r="Q53" s="1">
        <f t="shared" ca="1" si="21"/>
        <v>9</v>
      </c>
      <c r="R53" s="1">
        <f t="shared" ca="1" si="22"/>
        <v>13</v>
      </c>
    </row>
    <row r="54" spans="1:18" ht="45" customHeight="1" x14ac:dyDescent="0.3">
      <c r="A54" s="15" t="s">
        <v>1751</v>
      </c>
      <c r="B54" s="3" t="s">
        <v>455</v>
      </c>
      <c r="C54" s="4" t="str">
        <f t="shared" ca="1" si="13"/>
        <v>053| 2 * 9 =</v>
      </c>
      <c r="D54" s="3" t="str">
        <f t="shared" ca="1" si="2"/>
        <v>Wissenstest zum kleinen Einmaleins. Unter dem Text steht eine Aufgabe und vier Auswahlmöglichkeiten für die Antwort. Welche Antwort ist die richtige. &lt;br&gt;2 * 9 =</v>
      </c>
      <c r="E54" s="4" t="str">
        <f t="shared" ca="1" si="14"/>
        <v>2 * 9 =</v>
      </c>
      <c r="F54" s="4">
        <f t="shared" ca="1" si="15"/>
        <v>18</v>
      </c>
      <c r="G54" s="4">
        <f t="shared" ca="1" si="16"/>
        <v>27</v>
      </c>
      <c r="H54" s="4">
        <f t="shared" ca="1" si="17"/>
        <v>9</v>
      </c>
      <c r="I54" s="4">
        <f t="shared" ca="1" si="18"/>
        <v>19</v>
      </c>
      <c r="J54" s="3" t="s">
        <v>457</v>
      </c>
      <c r="K54" s="4"/>
      <c r="M54" s="1">
        <f t="shared" ca="1" si="23"/>
        <v>2</v>
      </c>
      <c r="N54" s="1">
        <f t="shared" ca="1" si="23"/>
        <v>9</v>
      </c>
      <c r="O54" s="1">
        <f t="shared" ca="1" si="19"/>
        <v>18</v>
      </c>
      <c r="P54" s="1">
        <f t="shared" ca="1" si="20"/>
        <v>27</v>
      </c>
      <c r="Q54" s="1">
        <f t="shared" ca="1" si="21"/>
        <v>9</v>
      </c>
      <c r="R54" s="1">
        <f t="shared" ca="1" si="22"/>
        <v>19</v>
      </c>
    </row>
    <row r="55" spans="1:18" ht="45" customHeight="1" x14ac:dyDescent="0.3">
      <c r="A55" s="15" t="s">
        <v>1752</v>
      </c>
      <c r="B55" s="3" t="s">
        <v>455</v>
      </c>
      <c r="C55" s="4" t="str">
        <f t="shared" ca="1" si="13"/>
        <v>054| 10 * 6 =</v>
      </c>
      <c r="D55" s="3" t="str">
        <f t="shared" ca="1" si="2"/>
        <v>Wissenstest zum kleinen Einmaleins. Unter dem Text steht eine Aufgabe und vier Auswahlmöglichkeiten für die Antwort. Welche Antwort ist die richtige. &lt;br&gt;10 * 6 =</v>
      </c>
      <c r="E55" s="4" t="str">
        <f t="shared" ca="1" si="14"/>
        <v>10 * 6 =</v>
      </c>
      <c r="F55" s="4">
        <f t="shared" ca="1" si="15"/>
        <v>60</v>
      </c>
      <c r="G55" s="4">
        <f t="shared" ca="1" si="16"/>
        <v>66</v>
      </c>
      <c r="H55" s="4">
        <f t="shared" ca="1" si="17"/>
        <v>54</v>
      </c>
      <c r="I55" s="4">
        <f t="shared" ca="1" si="18"/>
        <v>61</v>
      </c>
      <c r="J55" s="3" t="s">
        <v>457</v>
      </c>
      <c r="K55" s="4"/>
      <c r="M55" s="1">
        <f t="shared" ca="1" si="23"/>
        <v>10</v>
      </c>
      <c r="N55" s="1">
        <f t="shared" ca="1" si="23"/>
        <v>6</v>
      </c>
      <c r="O55" s="1">
        <f t="shared" ca="1" si="19"/>
        <v>60</v>
      </c>
      <c r="P55" s="1">
        <f t="shared" ca="1" si="20"/>
        <v>66</v>
      </c>
      <c r="Q55" s="1">
        <f t="shared" ca="1" si="21"/>
        <v>54</v>
      </c>
      <c r="R55" s="1">
        <f t="shared" ca="1" si="22"/>
        <v>61</v>
      </c>
    </row>
    <row r="56" spans="1:18" ht="45" customHeight="1" x14ac:dyDescent="0.3">
      <c r="A56" s="15" t="s">
        <v>1753</v>
      </c>
      <c r="B56" s="3" t="s">
        <v>455</v>
      </c>
      <c r="C56" s="4" t="str">
        <f t="shared" ca="1" si="13"/>
        <v>055| 9 * 9 =</v>
      </c>
      <c r="D56" s="3" t="str">
        <f t="shared" ca="1" si="2"/>
        <v>Wissenstest zum kleinen Einmaleins. Unter dem Text steht eine Aufgabe und vier Auswahlmöglichkeiten für die Antwort. Welche Antwort ist die richtige. &lt;br&gt;9 * 9 =</v>
      </c>
      <c r="E56" s="4" t="str">
        <f t="shared" ca="1" si="14"/>
        <v>9 * 9 =</v>
      </c>
      <c r="F56" s="4">
        <f t="shared" ca="1" si="15"/>
        <v>81</v>
      </c>
      <c r="G56" s="4">
        <f t="shared" ca="1" si="16"/>
        <v>90</v>
      </c>
      <c r="H56" s="4">
        <f t="shared" ca="1" si="17"/>
        <v>72</v>
      </c>
      <c r="I56" s="4">
        <f t="shared" ca="1" si="18"/>
        <v>82</v>
      </c>
      <c r="J56" s="3" t="s">
        <v>457</v>
      </c>
      <c r="K56" s="4"/>
      <c r="M56" s="1">
        <f t="shared" ca="1" si="23"/>
        <v>9</v>
      </c>
      <c r="N56" s="1">
        <f t="shared" ca="1" si="23"/>
        <v>9</v>
      </c>
      <c r="O56" s="1">
        <f t="shared" ca="1" si="19"/>
        <v>81</v>
      </c>
      <c r="P56" s="1">
        <f t="shared" ca="1" si="20"/>
        <v>90</v>
      </c>
      <c r="Q56" s="1">
        <f t="shared" ca="1" si="21"/>
        <v>72</v>
      </c>
      <c r="R56" s="1">
        <f t="shared" ca="1" si="22"/>
        <v>82</v>
      </c>
    </row>
    <row r="57" spans="1:18" ht="45" customHeight="1" x14ac:dyDescent="0.3">
      <c r="A57" s="15" t="s">
        <v>1754</v>
      </c>
      <c r="B57" s="3" t="s">
        <v>455</v>
      </c>
      <c r="C57" s="4" t="str">
        <f t="shared" ca="1" si="13"/>
        <v>056| 3 * 3 =</v>
      </c>
      <c r="D57" s="3" t="str">
        <f t="shared" ca="1" si="2"/>
        <v>Wissenstest zum kleinen Einmaleins. Unter dem Text steht eine Aufgabe und vier Auswahlmöglichkeiten für die Antwort. Welche Antwort ist die richtige. &lt;br&gt;3 * 3 =</v>
      </c>
      <c r="E57" s="4" t="str">
        <f t="shared" ca="1" si="14"/>
        <v>3 * 3 =</v>
      </c>
      <c r="F57" s="4">
        <f t="shared" ca="1" si="15"/>
        <v>9</v>
      </c>
      <c r="G57" s="4">
        <f t="shared" ca="1" si="16"/>
        <v>12</v>
      </c>
      <c r="H57" s="4">
        <f t="shared" ca="1" si="17"/>
        <v>6</v>
      </c>
      <c r="I57" s="4">
        <f t="shared" ca="1" si="18"/>
        <v>10</v>
      </c>
      <c r="J57" s="3" t="s">
        <v>457</v>
      </c>
      <c r="K57" s="4"/>
      <c r="M57" s="1">
        <f t="shared" ca="1" si="23"/>
        <v>3</v>
      </c>
      <c r="N57" s="1">
        <f t="shared" ca="1" si="23"/>
        <v>3</v>
      </c>
      <c r="O57" s="1">
        <f t="shared" ca="1" si="19"/>
        <v>9</v>
      </c>
      <c r="P57" s="1">
        <f t="shared" ca="1" si="20"/>
        <v>12</v>
      </c>
      <c r="Q57" s="1">
        <f t="shared" ca="1" si="21"/>
        <v>6</v>
      </c>
      <c r="R57" s="1">
        <f t="shared" ca="1" si="22"/>
        <v>10</v>
      </c>
    </row>
    <row r="58" spans="1:18" ht="45" customHeight="1" x14ac:dyDescent="0.3">
      <c r="A58" s="15" t="s">
        <v>1755</v>
      </c>
      <c r="B58" s="3" t="s">
        <v>455</v>
      </c>
      <c r="C58" s="4" t="str">
        <f t="shared" ca="1" si="13"/>
        <v>057| 9 * 2 =</v>
      </c>
      <c r="D58" s="3" t="str">
        <f t="shared" ca="1" si="2"/>
        <v>Wissenstest zum kleinen Einmaleins. Unter dem Text steht eine Aufgabe und vier Auswahlmöglichkeiten für die Antwort. Welche Antwort ist die richtige. &lt;br&gt;9 * 2 =</v>
      </c>
      <c r="E58" s="4" t="str">
        <f t="shared" ca="1" si="14"/>
        <v>9 * 2 =</v>
      </c>
      <c r="F58" s="4">
        <f t="shared" ca="1" si="15"/>
        <v>18</v>
      </c>
      <c r="G58" s="4">
        <f t="shared" ca="1" si="16"/>
        <v>20</v>
      </c>
      <c r="H58" s="4">
        <f t="shared" ca="1" si="17"/>
        <v>16</v>
      </c>
      <c r="I58" s="4">
        <f t="shared" ca="1" si="18"/>
        <v>19</v>
      </c>
      <c r="J58" s="3" t="s">
        <v>457</v>
      </c>
      <c r="K58" s="4"/>
      <c r="M58" s="1">
        <f t="shared" ca="1" si="23"/>
        <v>9</v>
      </c>
      <c r="N58" s="1">
        <f t="shared" ca="1" si="23"/>
        <v>2</v>
      </c>
      <c r="O58" s="1">
        <f t="shared" ca="1" si="19"/>
        <v>18</v>
      </c>
      <c r="P58" s="1">
        <f t="shared" ca="1" si="20"/>
        <v>20</v>
      </c>
      <c r="Q58" s="1">
        <f t="shared" ca="1" si="21"/>
        <v>16</v>
      </c>
      <c r="R58" s="1">
        <f t="shared" ca="1" si="22"/>
        <v>19</v>
      </c>
    </row>
    <row r="59" spans="1:18" ht="45" customHeight="1" x14ac:dyDescent="0.3">
      <c r="A59" s="15" t="s">
        <v>1756</v>
      </c>
      <c r="B59" s="3" t="s">
        <v>455</v>
      </c>
      <c r="C59" s="4" t="str">
        <f t="shared" ca="1" si="13"/>
        <v>058| 6 * 9 =</v>
      </c>
      <c r="D59" s="3" t="str">
        <f t="shared" ca="1" si="2"/>
        <v>Wissenstest zum kleinen Einmaleins. Unter dem Text steht eine Aufgabe und vier Auswahlmöglichkeiten für die Antwort. Welche Antwort ist die richtige. &lt;br&gt;6 * 9 =</v>
      </c>
      <c r="E59" s="4" t="str">
        <f t="shared" ca="1" si="14"/>
        <v>6 * 9 =</v>
      </c>
      <c r="F59" s="4">
        <f t="shared" ca="1" si="15"/>
        <v>54</v>
      </c>
      <c r="G59" s="4">
        <f t="shared" ca="1" si="16"/>
        <v>63</v>
      </c>
      <c r="H59" s="4">
        <f t="shared" ca="1" si="17"/>
        <v>45</v>
      </c>
      <c r="I59" s="4">
        <f t="shared" ca="1" si="18"/>
        <v>55</v>
      </c>
      <c r="J59" s="3" t="s">
        <v>457</v>
      </c>
      <c r="K59" s="4"/>
      <c r="M59" s="1">
        <f t="shared" ca="1" si="23"/>
        <v>6</v>
      </c>
      <c r="N59" s="1">
        <f t="shared" ca="1" si="23"/>
        <v>9</v>
      </c>
      <c r="O59" s="1">
        <f t="shared" ca="1" si="19"/>
        <v>54</v>
      </c>
      <c r="P59" s="1">
        <f t="shared" ca="1" si="20"/>
        <v>63</v>
      </c>
      <c r="Q59" s="1">
        <f t="shared" ca="1" si="21"/>
        <v>45</v>
      </c>
      <c r="R59" s="1">
        <f t="shared" ca="1" si="22"/>
        <v>55</v>
      </c>
    </row>
    <row r="60" spans="1:18" ht="45" customHeight="1" x14ac:dyDescent="0.3">
      <c r="A60" s="15" t="s">
        <v>1757</v>
      </c>
      <c r="B60" s="3" t="s">
        <v>455</v>
      </c>
      <c r="C60" s="4" t="str">
        <f t="shared" ca="1" si="13"/>
        <v>059| 4 * 2 =</v>
      </c>
      <c r="D60" s="3" t="str">
        <f t="shared" ca="1" si="2"/>
        <v>Wissenstest zum kleinen Einmaleins. Unter dem Text steht eine Aufgabe und vier Auswahlmöglichkeiten für die Antwort. Welche Antwort ist die richtige. &lt;br&gt;4 * 2 =</v>
      </c>
      <c r="E60" s="4" t="str">
        <f t="shared" ca="1" si="14"/>
        <v>4 * 2 =</v>
      </c>
      <c r="F60" s="4">
        <f t="shared" ca="1" si="15"/>
        <v>8</v>
      </c>
      <c r="G60" s="4">
        <f t="shared" ca="1" si="16"/>
        <v>10</v>
      </c>
      <c r="H60" s="4">
        <f t="shared" ca="1" si="17"/>
        <v>6</v>
      </c>
      <c r="I60" s="4">
        <f t="shared" ca="1" si="18"/>
        <v>9</v>
      </c>
      <c r="J60" s="3" t="s">
        <v>457</v>
      </c>
      <c r="K60" s="4"/>
      <c r="M60" s="1">
        <f t="shared" ca="1" si="23"/>
        <v>4</v>
      </c>
      <c r="N60" s="1">
        <f t="shared" ca="1" si="23"/>
        <v>2</v>
      </c>
      <c r="O60" s="1">
        <f t="shared" ca="1" si="19"/>
        <v>8</v>
      </c>
      <c r="P60" s="1">
        <f t="shared" ca="1" si="20"/>
        <v>10</v>
      </c>
      <c r="Q60" s="1">
        <f t="shared" ca="1" si="21"/>
        <v>6</v>
      </c>
      <c r="R60" s="1">
        <f t="shared" ca="1" si="22"/>
        <v>9</v>
      </c>
    </row>
    <row r="61" spans="1:18" ht="45" customHeight="1" x14ac:dyDescent="0.3">
      <c r="A61" s="15" t="s">
        <v>1758</v>
      </c>
      <c r="B61" s="3" t="s">
        <v>455</v>
      </c>
      <c r="C61" s="4" t="str">
        <f t="shared" ca="1" si="13"/>
        <v>060| 6 * 4 =</v>
      </c>
      <c r="D61" s="3" t="str">
        <f t="shared" ca="1" si="2"/>
        <v>Wissenstest zum kleinen Einmaleins. Unter dem Text steht eine Aufgabe und vier Auswahlmöglichkeiten für die Antwort. Welche Antwort ist die richtige. &lt;br&gt;6 * 4 =</v>
      </c>
      <c r="E61" s="4" t="str">
        <f t="shared" ca="1" si="14"/>
        <v>6 * 4 =</v>
      </c>
      <c r="F61" s="4">
        <f t="shared" ca="1" si="15"/>
        <v>24</v>
      </c>
      <c r="G61" s="4">
        <f t="shared" ca="1" si="16"/>
        <v>28</v>
      </c>
      <c r="H61" s="4">
        <f t="shared" ca="1" si="17"/>
        <v>20</v>
      </c>
      <c r="I61" s="4">
        <f t="shared" ca="1" si="18"/>
        <v>25</v>
      </c>
      <c r="J61" s="3" t="s">
        <v>457</v>
      </c>
      <c r="K61" s="4"/>
      <c r="M61" s="1">
        <f t="shared" ca="1" si="23"/>
        <v>6</v>
      </c>
      <c r="N61" s="1">
        <f t="shared" ca="1" si="23"/>
        <v>4</v>
      </c>
      <c r="O61" s="1">
        <f t="shared" ca="1" si="19"/>
        <v>24</v>
      </c>
      <c r="P61" s="1">
        <f t="shared" ca="1" si="20"/>
        <v>28</v>
      </c>
      <c r="Q61" s="1">
        <f t="shared" ca="1" si="21"/>
        <v>20</v>
      </c>
      <c r="R61" s="1">
        <f t="shared" ca="1" si="22"/>
        <v>25</v>
      </c>
    </row>
    <row r="62" spans="1:18" ht="45" customHeight="1" x14ac:dyDescent="0.3">
      <c r="A62" s="15" t="s">
        <v>1759</v>
      </c>
      <c r="B62" s="3" t="s">
        <v>455</v>
      </c>
      <c r="C62" s="4" t="str">
        <f t="shared" ca="1" si="13"/>
        <v>061| 9 * 7 =</v>
      </c>
      <c r="D62" s="3" t="str">
        <f t="shared" ca="1" si="2"/>
        <v>Wissenstest zum kleinen Einmaleins. Unter dem Text steht eine Aufgabe und vier Auswahlmöglichkeiten für die Antwort. Welche Antwort ist die richtige. &lt;br&gt;9 * 7 =</v>
      </c>
      <c r="E62" s="4" t="str">
        <f t="shared" ca="1" si="14"/>
        <v>9 * 7 =</v>
      </c>
      <c r="F62" s="4">
        <f t="shared" ca="1" si="15"/>
        <v>63</v>
      </c>
      <c r="G62" s="4">
        <f t="shared" ca="1" si="16"/>
        <v>70</v>
      </c>
      <c r="H62" s="4">
        <f t="shared" ca="1" si="17"/>
        <v>56</v>
      </c>
      <c r="I62" s="4">
        <f t="shared" ca="1" si="18"/>
        <v>64</v>
      </c>
      <c r="J62" s="3" t="s">
        <v>457</v>
      </c>
      <c r="K62" s="4"/>
      <c r="M62" s="1">
        <f t="shared" ca="1" si="23"/>
        <v>9</v>
      </c>
      <c r="N62" s="1">
        <f t="shared" ca="1" si="23"/>
        <v>7</v>
      </c>
      <c r="O62" s="1">
        <f t="shared" ca="1" si="19"/>
        <v>63</v>
      </c>
      <c r="P62" s="1">
        <f t="shared" ca="1" si="20"/>
        <v>70</v>
      </c>
      <c r="Q62" s="1">
        <f t="shared" ca="1" si="21"/>
        <v>56</v>
      </c>
      <c r="R62" s="1">
        <f t="shared" ca="1" si="22"/>
        <v>64</v>
      </c>
    </row>
    <row r="63" spans="1:18" ht="45" customHeight="1" x14ac:dyDescent="0.3">
      <c r="A63" s="15" t="s">
        <v>1760</v>
      </c>
      <c r="B63" s="3" t="s">
        <v>455</v>
      </c>
      <c r="C63" s="4" t="str">
        <f t="shared" ca="1" si="13"/>
        <v>062| 6 * 2 =</v>
      </c>
      <c r="D63" s="3" t="str">
        <f t="shared" ca="1" si="2"/>
        <v>Wissenstest zum kleinen Einmaleins. Unter dem Text steht eine Aufgabe und vier Auswahlmöglichkeiten für die Antwort. Welche Antwort ist die richtige. &lt;br&gt;6 * 2 =</v>
      </c>
      <c r="E63" s="4" t="str">
        <f t="shared" ca="1" si="14"/>
        <v>6 * 2 =</v>
      </c>
      <c r="F63" s="4">
        <f t="shared" ca="1" si="15"/>
        <v>12</v>
      </c>
      <c r="G63" s="4">
        <f t="shared" ca="1" si="16"/>
        <v>14</v>
      </c>
      <c r="H63" s="4">
        <f t="shared" ca="1" si="17"/>
        <v>10</v>
      </c>
      <c r="I63" s="4">
        <f t="shared" ca="1" si="18"/>
        <v>13</v>
      </c>
      <c r="J63" s="3" t="s">
        <v>457</v>
      </c>
      <c r="K63" s="4"/>
      <c r="M63" s="1">
        <f t="shared" ca="1" si="23"/>
        <v>6</v>
      </c>
      <c r="N63" s="1">
        <f t="shared" ca="1" si="23"/>
        <v>2</v>
      </c>
      <c r="O63" s="1">
        <f t="shared" ca="1" si="19"/>
        <v>12</v>
      </c>
      <c r="P63" s="1">
        <f t="shared" ca="1" si="20"/>
        <v>14</v>
      </c>
      <c r="Q63" s="1">
        <f t="shared" ca="1" si="21"/>
        <v>10</v>
      </c>
      <c r="R63" s="1">
        <f t="shared" ca="1" si="22"/>
        <v>13</v>
      </c>
    </row>
    <row r="64" spans="1:18" ht="45" customHeight="1" x14ac:dyDescent="0.3">
      <c r="A64" s="15" t="s">
        <v>1761</v>
      </c>
      <c r="B64" s="3" t="s">
        <v>455</v>
      </c>
      <c r="C64" s="4" t="str">
        <f t="shared" ca="1" si="13"/>
        <v>063| 4 * 3 =</v>
      </c>
      <c r="D64" s="3" t="str">
        <f t="shared" ca="1" si="2"/>
        <v>Wissenstest zum kleinen Einmaleins. Unter dem Text steht eine Aufgabe und vier Auswahlmöglichkeiten für die Antwort. Welche Antwort ist die richtige. &lt;br&gt;4 * 3 =</v>
      </c>
      <c r="E64" s="4" t="str">
        <f t="shared" ca="1" si="14"/>
        <v>4 * 3 =</v>
      </c>
      <c r="F64" s="4">
        <f t="shared" ca="1" si="15"/>
        <v>12</v>
      </c>
      <c r="G64" s="4">
        <f t="shared" ca="1" si="16"/>
        <v>15</v>
      </c>
      <c r="H64" s="4">
        <f t="shared" ca="1" si="17"/>
        <v>9</v>
      </c>
      <c r="I64" s="4">
        <f t="shared" ca="1" si="18"/>
        <v>13</v>
      </c>
      <c r="J64" s="3" t="s">
        <v>457</v>
      </c>
      <c r="K64" s="4"/>
      <c r="M64" s="1">
        <f t="shared" ca="1" si="23"/>
        <v>4</v>
      </c>
      <c r="N64" s="1">
        <f t="shared" ca="1" si="23"/>
        <v>3</v>
      </c>
      <c r="O64" s="1">
        <f t="shared" ca="1" si="19"/>
        <v>12</v>
      </c>
      <c r="P64" s="1">
        <f t="shared" ca="1" si="20"/>
        <v>15</v>
      </c>
      <c r="Q64" s="1">
        <f t="shared" ca="1" si="21"/>
        <v>9</v>
      </c>
      <c r="R64" s="1">
        <f t="shared" ca="1" si="22"/>
        <v>13</v>
      </c>
    </row>
    <row r="65" spans="1:18" ht="45" customHeight="1" x14ac:dyDescent="0.3">
      <c r="A65" s="15" t="s">
        <v>1762</v>
      </c>
      <c r="B65" s="3" t="s">
        <v>455</v>
      </c>
      <c r="C65" s="4" t="str">
        <f t="shared" ca="1" si="13"/>
        <v>064| 2 * 7 =</v>
      </c>
      <c r="D65" s="3" t="str">
        <f t="shared" ca="1" si="2"/>
        <v>Wissenstest zum kleinen Einmaleins. Unter dem Text steht eine Aufgabe und vier Auswahlmöglichkeiten für die Antwort. Welche Antwort ist die richtige. &lt;br&gt;2 * 7 =</v>
      </c>
      <c r="E65" s="4" t="str">
        <f t="shared" ca="1" si="14"/>
        <v>2 * 7 =</v>
      </c>
      <c r="F65" s="4">
        <f t="shared" ca="1" si="15"/>
        <v>14</v>
      </c>
      <c r="G65" s="4">
        <f t="shared" ca="1" si="16"/>
        <v>21</v>
      </c>
      <c r="H65" s="4">
        <f t="shared" ca="1" si="17"/>
        <v>7</v>
      </c>
      <c r="I65" s="4">
        <f t="shared" ca="1" si="18"/>
        <v>15</v>
      </c>
      <c r="J65" s="3" t="s">
        <v>457</v>
      </c>
      <c r="K65" s="4"/>
      <c r="M65" s="1">
        <f t="shared" ca="1" si="23"/>
        <v>2</v>
      </c>
      <c r="N65" s="1">
        <f t="shared" ca="1" si="23"/>
        <v>7</v>
      </c>
      <c r="O65" s="1">
        <f t="shared" ca="1" si="19"/>
        <v>14</v>
      </c>
      <c r="P65" s="1">
        <f t="shared" ca="1" si="20"/>
        <v>21</v>
      </c>
      <c r="Q65" s="1">
        <f t="shared" ca="1" si="21"/>
        <v>7</v>
      </c>
      <c r="R65" s="1">
        <f t="shared" ca="1" si="22"/>
        <v>15</v>
      </c>
    </row>
    <row r="66" spans="1:18" ht="45" customHeight="1" x14ac:dyDescent="0.3">
      <c r="A66" s="15" t="s">
        <v>1763</v>
      </c>
      <c r="B66" s="3" t="s">
        <v>455</v>
      </c>
      <c r="C66" s="4" t="str">
        <f t="shared" ca="1" si="13"/>
        <v>065| 7 * 4 =</v>
      </c>
      <c r="D66" s="3" t="str">
        <f t="shared" ca="1" si="2"/>
        <v>Wissenstest zum kleinen Einmaleins. Unter dem Text steht eine Aufgabe und vier Auswahlmöglichkeiten für die Antwort. Welche Antwort ist die richtige. &lt;br&gt;7 * 4 =</v>
      </c>
      <c r="E66" s="4" t="str">
        <f t="shared" ca="1" si="14"/>
        <v>7 * 4 =</v>
      </c>
      <c r="F66" s="4">
        <f t="shared" ca="1" si="15"/>
        <v>28</v>
      </c>
      <c r="G66" s="4">
        <f t="shared" ca="1" si="16"/>
        <v>32</v>
      </c>
      <c r="H66" s="4">
        <f t="shared" ca="1" si="17"/>
        <v>24</v>
      </c>
      <c r="I66" s="4">
        <f t="shared" ca="1" si="18"/>
        <v>29</v>
      </c>
      <c r="J66" s="3" t="s">
        <v>457</v>
      </c>
      <c r="K66" s="4"/>
      <c r="M66" s="1">
        <f t="shared" ca="1" si="23"/>
        <v>7</v>
      </c>
      <c r="N66" s="1">
        <f t="shared" ca="1" si="23"/>
        <v>4</v>
      </c>
      <c r="O66" s="1">
        <f t="shared" ca="1" si="19"/>
        <v>28</v>
      </c>
      <c r="P66" s="1">
        <f t="shared" ca="1" si="20"/>
        <v>32</v>
      </c>
      <c r="Q66" s="1">
        <f t="shared" ca="1" si="21"/>
        <v>24</v>
      </c>
      <c r="R66" s="1">
        <f t="shared" ca="1" si="22"/>
        <v>29</v>
      </c>
    </row>
    <row r="67" spans="1:18" ht="45" customHeight="1" x14ac:dyDescent="0.3">
      <c r="A67" s="15" t="s">
        <v>1764</v>
      </c>
      <c r="B67" s="3" t="s">
        <v>455</v>
      </c>
      <c r="C67" s="4" t="str">
        <f t="shared" ca="1" si="13"/>
        <v>066| 9 * 6 =</v>
      </c>
      <c r="D67" s="3" t="str">
        <f t="shared" ref="D67:D101" ca="1" si="24">"Wissenstest zum kleinen Einmaleins. Unter dem Text steht eine Aufgabe und vier Auswahlmöglichkeiten für die Antwort. Welche Antwort ist die richtige. &lt;br&gt;"&amp;M67&amp;" * "&amp;N67&amp;" ="</f>
        <v>Wissenstest zum kleinen Einmaleins. Unter dem Text steht eine Aufgabe und vier Auswahlmöglichkeiten für die Antwort. Welche Antwort ist die richtige. &lt;br&gt;9 * 6 =</v>
      </c>
      <c r="E67" s="4" t="str">
        <f t="shared" ca="1" si="14"/>
        <v>9 * 6 =</v>
      </c>
      <c r="F67" s="4">
        <f t="shared" ca="1" si="15"/>
        <v>54</v>
      </c>
      <c r="G67" s="4">
        <f t="shared" ca="1" si="16"/>
        <v>60</v>
      </c>
      <c r="H67" s="4">
        <f t="shared" ca="1" si="17"/>
        <v>48</v>
      </c>
      <c r="I67" s="4">
        <f t="shared" ca="1" si="18"/>
        <v>55</v>
      </c>
      <c r="J67" s="3" t="s">
        <v>457</v>
      </c>
      <c r="K67" s="4"/>
      <c r="M67" s="1">
        <f t="shared" ca="1" si="23"/>
        <v>9</v>
      </c>
      <c r="N67" s="1">
        <f t="shared" ca="1" si="23"/>
        <v>6</v>
      </c>
      <c r="O67" s="1">
        <f t="shared" ca="1" si="19"/>
        <v>54</v>
      </c>
      <c r="P67" s="1">
        <f t="shared" ca="1" si="20"/>
        <v>60</v>
      </c>
      <c r="Q67" s="1">
        <f t="shared" ca="1" si="21"/>
        <v>48</v>
      </c>
      <c r="R67" s="1">
        <f t="shared" ca="1" si="22"/>
        <v>55</v>
      </c>
    </row>
    <row r="68" spans="1:18" ht="45" customHeight="1" x14ac:dyDescent="0.3">
      <c r="A68" s="15" t="s">
        <v>1765</v>
      </c>
      <c r="B68" s="3" t="s">
        <v>455</v>
      </c>
      <c r="C68" s="4" t="str">
        <f t="shared" ca="1" si="13"/>
        <v>067| 7 * 6 =</v>
      </c>
      <c r="D68" s="3" t="str">
        <f t="shared" ca="1" si="24"/>
        <v>Wissenstest zum kleinen Einmaleins. Unter dem Text steht eine Aufgabe und vier Auswahlmöglichkeiten für die Antwort. Welche Antwort ist die richtige. &lt;br&gt;7 * 6 =</v>
      </c>
      <c r="E68" s="4" t="str">
        <f t="shared" ca="1" si="14"/>
        <v>7 * 6 =</v>
      </c>
      <c r="F68" s="4">
        <f t="shared" ca="1" si="15"/>
        <v>42</v>
      </c>
      <c r="G68" s="4">
        <f t="shared" ca="1" si="16"/>
        <v>48</v>
      </c>
      <c r="H68" s="4">
        <f t="shared" ca="1" si="17"/>
        <v>36</v>
      </c>
      <c r="I68" s="4">
        <f t="shared" ca="1" si="18"/>
        <v>43</v>
      </c>
      <c r="J68" s="3" t="s">
        <v>457</v>
      </c>
      <c r="K68" s="4"/>
      <c r="M68" s="1">
        <f t="shared" ca="1" si="23"/>
        <v>7</v>
      </c>
      <c r="N68" s="1">
        <f t="shared" ca="1" si="23"/>
        <v>6</v>
      </c>
      <c r="O68" s="1">
        <f t="shared" ca="1" si="19"/>
        <v>42</v>
      </c>
      <c r="P68" s="1">
        <f t="shared" ca="1" si="20"/>
        <v>48</v>
      </c>
      <c r="Q68" s="1">
        <f t="shared" ca="1" si="21"/>
        <v>36</v>
      </c>
      <c r="R68" s="1">
        <f t="shared" ca="1" si="22"/>
        <v>43</v>
      </c>
    </row>
    <row r="69" spans="1:18" ht="45" customHeight="1" x14ac:dyDescent="0.3">
      <c r="A69" s="15" t="s">
        <v>1766</v>
      </c>
      <c r="B69" s="3" t="s">
        <v>455</v>
      </c>
      <c r="C69" s="4" t="str">
        <f t="shared" ca="1" si="13"/>
        <v>068| 8 * 7 =</v>
      </c>
      <c r="D69" s="3" t="str">
        <f t="shared" ca="1" si="24"/>
        <v>Wissenstest zum kleinen Einmaleins. Unter dem Text steht eine Aufgabe und vier Auswahlmöglichkeiten für die Antwort. Welche Antwort ist die richtige. &lt;br&gt;8 * 7 =</v>
      </c>
      <c r="E69" s="4" t="str">
        <f t="shared" ca="1" si="14"/>
        <v>8 * 7 =</v>
      </c>
      <c r="F69" s="4">
        <f t="shared" ca="1" si="15"/>
        <v>56</v>
      </c>
      <c r="G69" s="4">
        <f t="shared" ca="1" si="16"/>
        <v>63</v>
      </c>
      <c r="H69" s="4">
        <f t="shared" ca="1" si="17"/>
        <v>49</v>
      </c>
      <c r="I69" s="4">
        <f t="shared" ca="1" si="18"/>
        <v>57</v>
      </c>
      <c r="J69" s="3" t="s">
        <v>457</v>
      </c>
      <c r="K69" s="4"/>
      <c r="M69" s="1">
        <f t="shared" ca="1" si="23"/>
        <v>8</v>
      </c>
      <c r="N69" s="1">
        <f t="shared" ca="1" si="23"/>
        <v>7</v>
      </c>
      <c r="O69" s="1">
        <f t="shared" ca="1" si="19"/>
        <v>56</v>
      </c>
      <c r="P69" s="1">
        <f t="shared" ca="1" si="20"/>
        <v>63</v>
      </c>
      <c r="Q69" s="1">
        <f t="shared" ca="1" si="21"/>
        <v>49</v>
      </c>
      <c r="R69" s="1">
        <f t="shared" ca="1" si="22"/>
        <v>57</v>
      </c>
    </row>
    <row r="70" spans="1:18" ht="45" customHeight="1" x14ac:dyDescent="0.3">
      <c r="A70" s="15" t="s">
        <v>1767</v>
      </c>
      <c r="B70" s="3" t="s">
        <v>455</v>
      </c>
      <c r="C70" s="4" t="str">
        <f t="shared" ca="1" si="13"/>
        <v>069| 2 * 7 =</v>
      </c>
      <c r="D70" s="3" t="str">
        <f t="shared" ca="1" si="24"/>
        <v>Wissenstest zum kleinen Einmaleins. Unter dem Text steht eine Aufgabe und vier Auswahlmöglichkeiten für die Antwort. Welche Antwort ist die richtige. &lt;br&gt;2 * 7 =</v>
      </c>
      <c r="E70" s="4" t="str">
        <f t="shared" ca="1" si="14"/>
        <v>2 * 7 =</v>
      </c>
      <c r="F70" s="4">
        <f t="shared" ca="1" si="15"/>
        <v>14</v>
      </c>
      <c r="G70" s="4">
        <f t="shared" ca="1" si="16"/>
        <v>21</v>
      </c>
      <c r="H70" s="4">
        <f t="shared" ca="1" si="17"/>
        <v>7</v>
      </c>
      <c r="I70" s="4">
        <f t="shared" ca="1" si="18"/>
        <v>15</v>
      </c>
      <c r="J70" s="3" t="s">
        <v>457</v>
      </c>
      <c r="K70" s="4"/>
      <c r="M70" s="1">
        <f t="shared" ca="1" si="23"/>
        <v>2</v>
      </c>
      <c r="N70" s="1">
        <f t="shared" ca="1" si="23"/>
        <v>7</v>
      </c>
      <c r="O70" s="1">
        <f t="shared" ca="1" si="19"/>
        <v>14</v>
      </c>
      <c r="P70" s="1">
        <f t="shared" ca="1" si="20"/>
        <v>21</v>
      </c>
      <c r="Q70" s="1">
        <f t="shared" ca="1" si="21"/>
        <v>7</v>
      </c>
      <c r="R70" s="1">
        <f t="shared" ca="1" si="22"/>
        <v>15</v>
      </c>
    </row>
    <row r="71" spans="1:18" ht="45" customHeight="1" x14ac:dyDescent="0.3">
      <c r="A71" s="15" t="s">
        <v>1768</v>
      </c>
      <c r="B71" s="3" t="s">
        <v>455</v>
      </c>
      <c r="C71" s="4" t="str">
        <f t="shared" ca="1" si="13"/>
        <v>070| 2 * 2 =</v>
      </c>
      <c r="D71" s="3" t="str">
        <f t="shared" ca="1" si="24"/>
        <v>Wissenstest zum kleinen Einmaleins. Unter dem Text steht eine Aufgabe und vier Auswahlmöglichkeiten für die Antwort. Welche Antwort ist die richtige. &lt;br&gt;2 * 2 =</v>
      </c>
      <c r="E71" s="4" t="str">
        <f t="shared" ca="1" si="14"/>
        <v>2 * 2 =</v>
      </c>
      <c r="F71" s="4">
        <f t="shared" ca="1" si="15"/>
        <v>4</v>
      </c>
      <c r="G71" s="4">
        <f t="shared" ca="1" si="16"/>
        <v>6</v>
      </c>
      <c r="H71" s="4">
        <f t="shared" ca="1" si="17"/>
        <v>2</v>
      </c>
      <c r="I71" s="4">
        <f t="shared" ca="1" si="18"/>
        <v>5</v>
      </c>
      <c r="J71" s="3" t="s">
        <v>457</v>
      </c>
      <c r="K71" s="4"/>
      <c r="M71" s="1">
        <f t="shared" ca="1" si="23"/>
        <v>2</v>
      </c>
      <c r="N71" s="1">
        <f t="shared" ca="1" si="23"/>
        <v>2</v>
      </c>
      <c r="O71" s="1">
        <f t="shared" ca="1" si="19"/>
        <v>4</v>
      </c>
      <c r="P71" s="1">
        <f t="shared" ca="1" si="20"/>
        <v>6</v>
      </c>
      <c r="Q71" s="1">
        <f t="shared" ca="1" si="21"/>
        <v>2</v>
      </c>
      <c r="R71" s="1">
        <f t="shared" ca="1" si="22"/>
        <v>5</v>
      </c>
    </row>
    <row r="72" spans="1:18" ht="45" customHeight="1" x14ac:dyDescent="0.3">
      <c r="A72" s="15" t="s">
        <v>1769</v>
      </c>
      <c r="B72" s="3" t="s">
        <v>455</v>
      </c>
      <c r="C72" s="4" t="str">
        <f t="shared" ref="C72:C101" ca="1" si="25">A72&amp;"| "&amp;E72</f>
        <v>071| 10 * 7 =</v>
      </c>
      <c r="D72" s="3" t="str">
        <f t="shared" ca="1" si="24"/>
        <v>Wissenstest zum kleinen Einmaleins. Unter dem Text steht eine Aufgabe und vier Auswahlmöglichkeiten für die Antwort. Welche Antwort ist die richtige. &lt;br&gt;10 * 7 =</v>
      </c>
      <c r="E72" s="4" t="str">
        <f t="shared" ref="E72:E101" ca="1" si="26">M72&amp;" * "&amp;N72&amp;" ="</f>
        <v>10 * 7 =</v>
      </c>
      <c r="F72" s="4">
        <f t="shared" ref="F72:F101" ca="1" si="27">O72</f>
        <v>70</v>
      </c>
      <c r="G72" s="4">
        <f t="shared" ref="G72:G101" ca="1" si="28">P72</f>
        <v>77</v>
      </c>
      <c r="H72" s="4">
        <f t="shared" ref="H72:H101" ca="1" si="29">Q72</f>
        <v>63</v>
      </c>
      <c r="I72" s="4">
        <f t="shared" ref="I72:I101" ca="1" si="30">R72</f>
        <v>71</v>
      </c>
      <c r="J72" s="3" t="s">
        <v>457</v>
      </c>
      <c r="K72" s="4"/>
      <c r="M72" s="1">
        <f t="shared" ca="1" si="23"/>
        <v>10</v>
      </c>
      <c r="N72" s="1">
        <f t="shared" ca="1" si="23"/>
        <v>7</v>
      </c>
      <c r="O72" s="1">
        <f t="shared" ref="O72:O101" ca="1" si="31">M72*N72</f>
        <v>70</v>
      </c>
      <c r="P72" s="1">
        <f t="shared" ref="P72:P101" ca="1" si="32">(M72+1)*N72</f>
        <v>77</v>
      </c>
      <c r="Q72" s="1">
        <f t="shared" ref="Q72:Q101" ca="1" si="33">(M72-1)*N72</f>
        <v>63</v>
      </c>
      <c r="R72" s="1">
        <f t="shared" ref="R72:R101" ca="1" si="34">O72+1</f>
        <v>71</v>
      </c>
    </row>
    <row r="73" spans="1:18" ht="45" customHeight="1" x14ac:dyDescent="0.3">
      <c r="A73" s="15" t="s">
        <v>1770</v>
      </c>
      <c r="B73" s="3" t="s">
        <v>455</v>
      </c>
      <c r="C73" s="4" t="str">
        <f t="shared" ca="1" si="25"/>
        <v>072| 9 * 6 =</v>
      </c>
      <c r="D73" s="3" t="str">
        <f t="shared" ca="1" si="24"/>
        <v>Wissenstest zum kleinen Einmaleins. Unter dem Text steht eine Aufgabe und vier Auswahlmöglichkeiten für die Antwort. Welche Antwort ist die richtige. &lt;br&gt;9 * 6 =</v>
      </c>
      <c r="E73" s="4" t="str">
        <f t="shared" ca="1" si="26"/>
        <v>9 * 6 =</v>
      </c>
      <c r="F73" s="4">
        <f t="shared" ca="1" si="27"/>
        <v>54</v>
      </c>
      <c r="G73" s="4">
        <f t="shared" ca="1" si="28"/>
        <v>60</v>
      </c>
      <c r="H73" s="4">
        <f t="shared" ca="1" si="29"/>
        <v>48</v>
      </c>
      <c r="I73" s="4">
        <f t="shared" ca="1" si="30"/>
        <v>55</v>
      </c>
      <c r="J73" s="3" t="s">
        <v>457</v>
      </c>
      <c r="K73" s="4"/>
      <c r="M73" s="1">
        <f t="shared" ca="1" si="23"/>
        <v>9</v>
      </c>
      <c r="N73" s="1">
        <f t="shared" ca="1" si="23"/>
        <v>6</v>
      </c>
      <c r="O73" s="1">
        <f t="shared" ca="1" si="31"/>
        <v>54</v>
      </c>
      <c r="P73" s="1">
        <f t="shared" ca="1" si="32"/>
        <v>60</v>
      </c>
      <c r="Q73" s="1">
        <f t="shared" ca="1" si="33"/>
        <v>48</v>
      </c>
      <c r="R73" s="1">
        <f t="shared" ca="1" si="34"/>
        <v>55</v>
      </c>
    </row>
    <row r="74" spans="1:18" ht="45" customHeight="1" x14ac:dyDescent="0.3">
      <c r="A74" s="15" t="s">
        <v>1771</v>
      </c>
      <c r="B74" s="3" t="s">
        <v>455</v>
      </c>
      <c r="C74" s="4" t="str">
        <f t="shared" ca="1" si="25"/>
        <v>073| 4 * 4 =</v>
      </c>
      <c r="D74" s="3" t="str">
        <f t="shared" ca="1" si="24"/>
        <v>Wissenstest zum kleinen Einmaleins. Unter dem Text steht eine Aufgabe und vier Auswahlmöglichkeiten für die Antwort. Welche Antwort ist die richtige. &lt;br&gt;4 * 4 =</v>
      </c>
      <c r="E74" s="4" t="str">
        <f t="shared" ca="1" si="26"/>
        <v>4 * 4 =</v>
      </c>
      <c r="F74" s="4">
        <f t="shared" ca="1" si="27"/>
        <v>16</v>
      </c>
      <c r="G74" s="4">
        <f t="shared" ca="1" si="28"/>
        <v>20</v>
      </c>
      <c r="H74" s="4">
        <f t="shared" ca="1" si="29"/>
        <v>12</v>
      </c>
      <c r="I74" s="4">
        <f t="shared" ca="1" si="30"/>
        <v>17</v>
      </c>
      <c r="J74" s="3" t="s">
        <v>457</v>
      </c>
      <c r="K74" s="4"/>
      <c r="M74" s="1">
        <f t="shared" ca="1" si="23"/>
        <v>4</v>
      </c>
      <c r="N74" s="1">
        <f t="shared" ca="1" si="23"/>
        <v>4</v>
      </c>
      <c r="O74" s="1">
        <f t="shared" ca="1" si="31"/>
        <v>16</v>
      </c>
      <c r="P74" s="1">
        <f t="shared" ca="1" si="32"/>
        <v>20</v>
      </c>
      <c r="Q74" s="1">
        <f t="shared" ca="1" si="33"/>
        <v>12</v>
      </c>
      <c r="R74" s="1">
        <f t="shared" ca="1" si="34"/>
        <v>17</v>
      </c>
    </row>
    <row r="75" spans="1:18" ht="45" customHeight="1" x14ac:dyDescent="0.3">
      <c r="A75" s="15" t="s">
        <v>1772</v>
      </c>
      <c r="B75" s="3" t="s">
        <v>455</v>
      </c>
      <c r="C75" s="4" t="str">
        <f t="shared" ca="1" si="25"/>
        <v>074| 10 * 7 =</v>
      </c>
      <c r="D75" s="3" t="str">
        <f t="shared" ca="1" si="24"/>
        <v>Wissenstest zum kleinen Einmaleins. Unter dem Text steht eine Aufgabe und vier Auswahlmöglichkeiten für die Antwort. Welche Antwort ist die richtige. &lt;br&gt;10 * 7 =</v>
      </c>
      <c r="E75" s="4" t="str">
        <f t="shared" ca="1" si="26"/>
        <v>10 * 7 =</v>
      </c>
      <c r="F75" s="4">
        <f t="shared" ca="1" si="27"/>
        <v>70</v>
      </c>
      <c r="G75" s="4">
        <f t="shared" ca="1" si="28"/>
        <v>77</v>
      </c>
      <c r="H75" s="4">
        <f t="shared" ca="1" si="29"/>
        <v>63</v>
      </c>
      <c r="I75" s="4">
        <f t="shared" ca="1" si="30"/>
        <v>71</v>
      </c>
      <c r="J75" s="3" t="s">
        <v>457</v>
      </c>
      <c r="K75" s="4"/>
      <c r="M75" s="1">
        <f t="shared" ca="1" si="23"/>
        <v>10</v>
      </c>
      <c r="N75" s="1">
        <f t="shared" ca="1" si="23"/>
        <v>7</v>
      </c>
      <c r="O75" s="1">
        <f t="shared" ca="1" si="31"/>
        <v>70</v>
      </c>
      <c r="P75" s="1">
        <f t="shared" ca="1" si="32"/>
        <v>77</v>
      </c>
      <c r="Q75" s="1">
        <f t="shared" ca="1" si="33"/>
        <v>63</v>
      </c>
      <c r="R75" s="1">
        <f t="shared" ca="1" si="34"/>
        <v>71</v>
      </c>
    </row>
    <row r="76" spans="1:18" ht="45" customHeight="1" x14ac:dyDescent="0.3">
      <c r="A76" s="15" t="s">
        <v>1773</v>
      </c>
      <c r="B76" s="3" t="s">
        <v>455</v>
      </c>
      <c r="C76" s="4" t="str">
        <f t="shared" ca="1" si="25"/>
        <v>075| 3 * 10 =</v>
      </c>
      <c r="D76" s="3" t="str">
        <f t="shared" ca="1" si="24"/>
        <v>Wissenstest zum kleinen Einmaleins. Unter dem Text steht eine Aufgabe und vier Auswahlmöglichkeiten für die Antwort. Welche Antwort ist die richtige. &lt;br&gt;3 * 10 =</v>
      </c>
      <c r="E76" s="4" t="str">
        <f t="shared" ca="1" si="26"/>
        <v>3 * 10 =</v>
      </c>
      <c r="F76" s="4">
        <f t="shared" ca="1" si="27"/>
        <v>30</v>
      </c>
      <c r="G76" s="4">
        <f t="shared" ca="1" si="28"/>
        <v>40</v>
      </c>
      <c r="H76" s="4">
        <f t="shared" ca="1" si="29"/>
        <v>20</v>
      </c>
      <c r="I76" s="4">
        <f t="shared" ca="1" si="30"/>
        <v>31</v>
      </c>
      <c r="J76" s="3" t="s">
        <v>457</v>
      </c>
      <c r="K76" s="4"/>
      <c r="M76" s="1">
        <f t="shared" ca="1" si="23"/>
        <v>3</v>
      </c>
      <c r="N76" s="1">
        <f t="shared" ca="1" si="23"/>
        <v>10</v>
      </c>
      <c r="O76" s="1">
        <f t="shared" ca="1" si="31"/>
        <v>30</v>
      </c>
      <c r="P76" s="1">
        <f t="shared" ca="1" si="32"/>
        <v>40</v>
      </c>
      <c r="Q76" s="1">
        <f t="shared" ca="1" si="33"/>
        <v>20</v>
      </c>
      <c r="R76" s="1">
        <f t="shared" ca="1" si="34"/>
        <v>31</v>
      </c>
    </row>
    <row r="77" spans="1:18" ht="45" customHeight="1" x14ac:dyDescent="0.3">
      <c r="A77" s="15" t="s">
        <v>1774</v>
      </c>
      <c r="B77" s="3" t="s">
        <v>455</v>
      </c>
      <c r="C77" s="4" t="str">
        <f t="shared" ca="1" si="25"/>
        <v>076| 9 * 10 =</v>
      </c>
      <c r="D77" s="3" t="str">
        <f t="shared" ca="1" si="24"/>
        <v>Wissenstest zum kleinen Einmaleins. Unter dem Text steht eine Aufgabe und vier Auswahlmöglichkeiten für die Antwort. Welche Antwort ist die richtige. &lt;br&gt;9 * 10 =</v>
      </c>
      <c r="E77" s="4" t="str">
        <f t="shared" ca="1" si="26"/>
        <v>9 * 10 =</v>
      </c>
      <c r="F77" s="4">
        <f t="shared" ca="1" si="27"/>
        <v>90</v>
      </c>
      <c r="G77" s="4">
        <f t="shared" ca="1" si="28"/>
        <v>100</v>
      </c>
      <c r="H77" s="4">
        <f t="shared" ca="1" si="29"/>
        <v>80</v>
      </c>
      <c r="I77" s="4">
        <f t="shared" ca="1" si="30"/>
        <v>91</v>
      </c>
      <c r="J77" s="3" t="s">
        <v>457</v>
      </c>
      <c r="K77" s="4"/>
      <c r="M77" s="1">
        <f t="shared" ca="1" si="23"/>
        <v>9</v>
      </c>
      <c r="N77" s="1">
        <f t="shared" ca="1" si="23"/>
        <v>10</v>
      </c>
      <c r="O77" s="1">
        <f t="shared" ca="1" si="31"/>
        <v>90</v>
      </c>
      <c r="P77" s="1">
        <f t="shared" ca="1" si="32"/>
        <v>100</v>
      </c>
      <c r="Q77" s="1">
        <f t="shared" ca="1" si="33"/>
        <v>80</v>
      </c>
      <c r="R77" s="1">
        <f t="shared" ca="1" si="34"/>
        <v>91</v>
      </c>
    </row>
    <row r="78" spans="1:18" ht="45" customHeight="1" x14ac:dyDescent="0.3">
      <c r="A78" s="15" t="s">
        <v>1775</v>
      </c>
      <c r="B78" s="3" t="s">
        <v>455</v>
      </c>
      <c r="C78" s="4" t="str">
        <f t="shared" ca="1" si="25"/>
        <v>077| 9 * 7 =</v>
      </c>
      <c r="D78" s="3" t="str">
        <f t="shared" ca="1" si="24"/>
        <v>Wissenstest zum kleinen Einmaleins. Unter dem Text steht eine Aufgabe und vier Auswahlmöglichkeiten für die Antwort. Welche Antwort ist die richtige. &lt;br&gt;9 * 7 =</v>
      </c>
      <c r="E78" s="4" t="str">
        <f t="shared" ca="1" si="26"/>
        <v>9 * 7 =</v>
      </c>
      <c r="F78" s="4">
        <f t="shared" ca="1" si="27"/>
        <v>63</v>
      </c>
      <c r="G78" s="4">
        <f t="shared" ca="1" si="28"/>
        <v>70</v>
      </c>
      <c r="H78" s="4">
        <f t="shared" ca="1" si="29"/>
        <v>56</v>
      </c>
      <c r="I78" s="4">
        <f t="shared" ca="1" si="30"/>
        <v>64</v>
      </c>
      <c r="J78" s="3" t="s">
        <v>457</v>
      </c>
      <c r="K78" s="4"/>
      <c r="M78" s="1">
        <f t="shared" ca="1" si="23"/>
        <v>9</v>
      </c>
      <c r="N78" s="1">
        <f t="shared" ca="1" si="23"/>
        <v>7</v>
      </c>
      <c r="O78" s="1">
        <f t="shared" ca="1" si="31"/>
        <v>63</v>
      </c>
      <c r="P78" s="1">
        <f t="shared" ca="1" si="32"/>
        <v>70</v>
      </c>
      <c r="Q78" s="1">
        <f t="shared" ca="1" si="33"/>
        <v>56</v>
      </c>
      <c r="R78" s="1">
        <f t="shared" ca="1" si="34"/>
        <v>64</v>
      </c>
    </row>
    <row r="79" spans="1:18" ht="45" customHeight="1" x14ac:dyDescent="0.3">
      <c r="A79" s="15" t="s">
        <v>1776</v>
      </c>
      <c r="B79" s="3" t="s">
        <v>455</v>
      </c>
      <c r="C79" s="4" t="str">
        <f t="shared" ca="1" si="25"/>
        <v>078| 3 * 6 =</v>
      </c>
      <c r="D79" s="3" t="str">
        <f t="shared" ca="1" si="24"/>
        <v>Wissenstest zum kleinen Einmaleins. Unter dem Text steht eine Aufgabe und vier Auswahlmöglichkeiten für die Antwort. Welche Antwort ist die richtige. &lt;br&gt;3 * 6 =</v>
      </c>
      <c r="E79" s="4" t="str">
        <f t="shared" ca="1" si="26"/>
        <v>3 * 6 =</v>
      </c>
      <c r="F79" s="4">
        <f t="shared" ca="1" si="27"/>
        <v>18</v>
      </c>
      <c r="G79" s="4">
        <f t="shared" ca="1" si="28"/>
        <v>24</v>
      </c>
      <c r="H79" s="4">
        <f t="shared" ca="1" si="29"/>
        <v>12</v>
      </c>
      <c r="I79" s="4">
        <f t="shared" ca="1" si="30"/>
        <v>19</v>
      </c>
      <c r="J79" s="3" t="s">
        <v>457</v>
      </c>
      <c r="K79" s="4"/>
      <c r="M79" s="1">
        <f t="shared" ca="1" si="23"/>
        <v>3</v>
      </c>
      <c r="N79" s="1">
        <f t="shared" ca="1" si="23"/>
        <v>6</v>
      </c>
      <c r="O79" s="1">
        <f t="shared" ca="1" si="31"/>
        <v>18</v>
      </c>
      <c r="P79" s="1">
        <f t="shared" ca="1" si="32"/>
        <v>24</v>
      </c>
      <c r="Q79" s="1">
        <f t="shared" ca="1" si="33"/>
        <v>12</v>
      </c>
      <c r="R79" s="1">
        <f t="shared" ca="1" si="34"/>
        <v>19</v>
      </c>
    </row>
    <row r="80" spans="1:18" ht="45" customHeight="1" x14ac:dyDescent="0.3">
      <c r="A80" s="15" t="s">
        <v>1777</v>
      </c>
      <c r="B80" s="3" t="s">
        <v>455</v>
      </c>
      <c r="C80" s="4" t="str">
        <f t="shared" ca="1" si="25"/>
        <v>079| 5 * 4 =</v>
      </c>
      <c r="D80" s="3" t="str">
        <f t="shared" ca="1" si="24"/>
        <v>Wissenstest zum kleinen Einmaleins. Unter dem Text steht eine Aufgabe und vier Auswahlmöglichkeiten für die Antwort. Welche Antwort ist die richtige. &lt;br&gt;5 * 4 =</v>
      </c>
      <c r="E80" s="4" t="str">
        <f t="shared" ca="1" si="26"/>
        <v>5 * 4 =</v>
      </c>
      <c r="F80" s="4">
        <f t="shared" ca="1" si="27"/>
        <v>20</v>
      </c>
      <c r="G80" s="4">
        <f t="shared" ca="1" si="28"/>
        <v>24</v>
      </c>
      <c r="H80" s="4">
        <f t="shared" ca="1" si="29"/>
        <v>16</v>
      </c>
      <c r="I80" s="4">
        <f t="shared" ca="1" si="30"/>
        <v>21</v>
      </c>
      <c r="J80" s="3" t="s">
        <v>457</v>
      </c>
      <c r="K80" s="4"/>
      <c r="M80" s="1">
        <f t="shared" ca="1" si="23"/>
        <v>5</v>
      </c>
      <c r="N80" s="1">
        <f t="shared" ca="1" si="23"/>
        <v>4</v>
      </c>
      <c r="O80" s="1">
        <f t="shared" ca="1" si="31"/>
        <v>20</v>
      </c>
      <c r="P80" s="1">
        <f t="shared" ca="1" si="32"/>
        <v>24</v>
      </c>
      <c r="Q80" s="1">
        <f t="shared" ca="1" si="33"/>
        <v>16</v>
      </c>
      <c r="R80" s="1">
        <f t="shared" ca="1" si="34"/>
        <v>21</v>
      </c>
    </row>
    <row r="81" spans="1:18" ht="45" customHeight="1" x14ac:dyDescent="0.3">
      <c r="A81" s="15" t="s">
        <v>1778</v>
      </c>
      <c r="B81" s="3" t="s">
        <v>455</v>
      </c>
      <c r="C81" s="4" t="str">
        <f t="shared" ca="1" si="25"/>
        <v>080| 2 * 3 =</v>
      </c>
      <c r="D81" s="3" t="str">
        <f t="shared" ca="1" si="24"/>
        <v>Wissenstest zum kleinen Einmaleins. Unter dem Text steht eine Aufgabe und vier Auswahlmöglichkeiten für die Antwort. Welche Antwort ist die richtige. &lt;br&gt;2 * 3 =</v>
      </c>
      <c r="E81" s="4" t="str">
        <f t="shared" ca="1" si="26"/>
        <v>2 * 3 =</v>
      </c>
      <c r="F81" s="4">
        <f t="shared" ca="1" si="27"/>
        <v>6</v>
      </c>
      <c r="G81" s="4">
        <f t="shared" ca="1" si="28"/>
        <v>9</v>
      </c>
      <c r="H81" s="4">
        <f t="shared" ca="1" si="29"/>
        <v>3</v>
      </c>
      <c r="I81" s="4">
        <f t="shared" ca="1" si="30"/>
        <v>7</v>
      </c>
      <c r="J81" s="3" t="s">
        <v>457</v>
      </c>
      <c r="K81" s="4"/>
      <c r="M81" s="1">
        <f t="shared" ca="1" si="23"/>
        <v>2</v>
      </c>
      <c r="N81" s="1">
        <f t="shared" ca="1" si="23"/>
        <v>3</v>
      </c>
      <c r="O81" s="1">
        <f t="shared" ca="1" si="31"/>
        <v>6</v>
      </c>
      <c r="P81" s="1">
        <f t="shared" ca="1" si="32"/>
        <v>9</v>
      </c>
      <c r="Q81" s="1">
        <f t="shared" ca="1" si="33"/>
        <v>3</v>
      </c>
      <c r="R81" s="1">
        <f t="shared" ca="1" si="34"/>
        <v>7</v>
      </c>
    </row>
    <row r="82" spans="1:18" ht="45" customHeight="1" x14ac:dyDescent="0.3">
      <c r="A82" s="15" t="s">
        <v>1779</v>
      </c>
      <c r="B82" s="3" t="s">
        <v>455</v>
      </c>
      <c r="C82" s="4" t="str">
        <f t="shared" ca="1" si="25"/>
        <v>081| 8 * 7 =</v>
      </c>
      <c r="D82" s="3" t="str">
        <f t="shared" ca="1" si="24"/>
        <v>Wissenstest zum kleinen Einmaleins. Unter dem Text steht eine Aufgabe und vier Auswahlmöglichkeiten für die Antwort. Welche Antwort ist die richtige. &lt;br&gt;8 * 7 =</v>
      </c>
      <c r="E82" s="4" t="str">
        <f t="shared" ca="1" si="26"/>
        <v>8 * 7 =</v>
      </c>
      <c r="F82" s="4">
        <f t="shared" ca="1" si="27"/>
        <v>56</v>
      </c>
      <c r="G82" s="4">
        <f t="shared" ca="1" si="28"/>
        <v>63</v>
      </c>
      <c r="H82" s="4">
        <f t="shared" ca="1" si="29"/>
        <v>49</v>
      </c>
      <c r="I82" s="4">
        <f t="shared" ca="1" si="30"/>
        <v>57</v>
      </c>
      <c r="J82" s="3" t="s">
        <v>457</v>
      </c>
      <c r="K82" s="4"/>
      <c r="M82" s="1">
        <f t="shared" ca="1" si="23"/>
        <v>8</v>
      </c>
      <c r="N82" s="1">
        <f t="shared" ca="1" si="23"/>
        <v>7</v>
      </c>
      <c r="O82" s="1">
        <f t="shared" ca="1" si="31"/>
        <v>56</v>
      </c>
      <c r="P82" s="1">
        <f t="shared" ca="1" si="32"/>
        <v>63</v>
      </c>
      <c r="Q82" s="1">
        <f t="shared" ca="1" si="33"/>
        <v>49</v>
      </c>
      <c r="R82" s="1">
        <f t="shared" ca="1" si="34"/>
        <v>57</v>
      </c>
    </row>
    <row r="83" spans="1:18" ht="45" customHeight="1" x14ac:dyDescent="0.3">
      <c r="A83" s="15" t="s">
        <v>1780</v>
      </c>
      <c r="B83" s="3" t="s">
        <v>455</v>
      </c>
      <c r="C83" s="4" t="str">
        <f t="shared" ca="1" si="25"/>
        <v>082| 9 * 2 =</v>
      </c>
      <c r="D83" s="3" t="str">
        <f t="shared" ca="1" si="24"/>
        <v>Wissenstest zum kleinen Einmaleins. Unter dem Text steht eine Aufgabe und vier Auswahlmöglichkeiten für die Antwort. Welche Antwort ist die richtige. &lt;br&gt;9 * 2 =</v>
      </c>
      <c r="E83" s="4" t="str">
        <f t="shared" ca="1" si="26"/>
        <v>9 * 2 =</v>
      </c>
      <c r="F83" s="4">
        <f t="shared" ca="1" si="27"/>
        <v>18</v>
      </c>
      <c r="G83" s="4">
        <f t="shared" ca="1" si="28"/>
        <v>20</v>
      </c>
      <c r="H83" s="4">
        <f t="shared" ca="1" si="29"/>
        <v>16</v>
      </c>
      <c r="I83" s="4">
        <f t="shared" ca="1" si="30"/>
        <v>19</v>
      </c>
      <c r="J83" s="3" t="s">
        <v>457</v>
      </c>
      <c r="K83" s="4"/>
      <c r="M83" s="1">
        <f t="shared" ref="M83:N101" ca="1" si="35">RANDBETWEEN(2,10)</f>
        <v>9</v>
      </c>
      <c r="N83" s="1">
        <f t="shared" ca="1" si="35"/>
        <v>2</v>
      </c>
      <c r="O83" s="1">
        <f t="shared" ca="1" si="31"/>
        <v>18</v>
      </c>
      <c r="P83" s="1">
        <f t="shared" ca="1" si="32"/>
        <v>20</v>
      </c>
      <c r="Q83" s="1">
        <f t="shared" ca="1" si="33"/>
        <v>16</v>
      </c>
      <c r="R83" s="1">
        <f t="shared" ca="1" si="34"/>
        <v>19</v>
      </c>
    </row>
    <row r="84" spans="1:18" ht="45" customHeight="1" x14ac:dyDescent="0.3">
      <c r="A84" s="15" t="s">
        <v>1781</v>
      </c>
      <c r="B84" s="3" t="s">
        <v>455</v>
      </c>
      <c r="C84" s="4" t="str">
        <f t="shared" ca="1" si="25"/>
        <v>083| 9 * 8 =</v>
      </c>
      <c r="D84" s="3" t="str">
        <f t="shared" ca="1" si="24"/>
        <v>Wissenstest zum kleinen Einmaleins. Unter dem Text steht eine Aufgabe und vier Auswahlmöglichkeiten für die Antwort. Welche Antwort ist die richtige. &lt;br&gt;9 * 8 =</v>
      </c>
      <c r="E84" s="4" t="str">
        <f t="shared" ca="1" si="26"/>
        <v>9 * 8 =</v>
      </c>
      <c r="F84" s="4">
        <f t="shared" ca="1" si="27"/>
        <v>72</v>
      </c>
      <c r="G84" s="4">
        <f t="shared" ca="1" si="28"/>
        <v>80</v>
      </c>
      <c r="H84" s="4">
        <f t="shared" ca="1" si="29"/>
        <v>64</v>
      </c>
      <c r="I84" s="4">
        <f t="shared" ca="1" si="30"/>
        <v>73</v>
      </c>
      <c r="J84" s="3" t="s">
        <v>457</v>
      </c>
      <c r="K84" s="4"/>
      <c r="M84" s="1">
        <f t="shared" ca="1" si="35"/>
        <v>9</v>
      </c>
      <c r="N84" s="1">
        <f t="shared" ca="1" si="35"/>
        <v>8</v>
      </c>
      <c r="O84" s="1">
        <f t="shared" ca="1" si="31"/>
        <v>72</v>
      </c>
      <c r="P84" s="1">
        <f t="shared" ca="1" si="32"/>
        <v>80</v>
      </c>
      <c r="Q84" s="1">
        <f t="shared" ca="1" si="33"/>
        <v>64</v>
      </c>
      <c r="R84" s="1">
        <f t="shared" ca="1" si="34"/>
        <v>73</v>
      </c>
    </row>
    <row r="85" spans="1:18" ht="45" customHeight="1" x14ac:dyDescent="0.3">
      <c r="A85" s="15" t="s">
        <v>1782</v>
      </c>
      <c r="B85" s="3" t="s">
        <v>455</v>
      </c>
      <c r="C85" s="4" t="str">
        <f t="shared" ca="1" si="25"/>
        <v>084| 6 * 9 =</v>
      </c>
      <c r="D85" s="3" t="str">
        <f t="shared" ca="1" si="24"/>
        <v>Wissenstest zum kleinen Einmaleins. Unter dem Text steht eine Aufgabe und vier Auswahlmöglichkeiten für die Antwort. Welche Antwort ist die richtige. &lt;br&gt;6 * 9 =</v>
      </c>
      <c r="E85" s="4" t="str">
        <f t="shared" ca="1" si="26"/>
        <v>6 * 9 =</v>
      </c>
      <c r="F85" s="4">
        <f t="shared" ca="1" si="27"/>
        <v>54</v>
      </c>
      <c r="G85" s="4">
        <f t="shared" ca="1" si="28"/>
        <v>63</v>
      </c>
      <c r="H85" s="4">
        <f t="shared" ca="1" si="29"/>
        <v>45</v>
      </c>
      <c r="I85" s="4">
        <f t="shared" ca="1" si="30"/>
        <v>55</v>
      </c>
      <c r="J85" s="3" t="s">
        <v>457</v>
      </c>
      <c r="K85" s="4"/>
      <c r="M85" s="1">
        <f t="shared" ca="1" si="35"/>
        <v>6</v>
      </c>
      <c r="N85" s="1">
        <f t="shared" ca="1" si="35"/>
        <v>9</v>
      </c>
      <c r="O85" s="1">
        <f t="shared" ca="1" si="31"/>
        <v>54</v>
      </c>
      <c r="P85" s="1">
        <f t="shared" ca="1" si="32"/>
        <v>63</v>
      </c>
      <c r="Q85" s="1">
        <f t="shared" ca="1" si="33"/>
        <v>45</v>
      </c>
      <c r="R85" s="1">
        <f t="shared" ca="1" si="34"/>
        <v>55</v>
      </c>
    </row>
    <row r="86" spans="1:18" ht="45" customHeight="1" x14ac:dyDescent="0.3">
      <c r="A86" s="15" t="s">
        <v>1783</v>
      </c>
      <c r="B86" s="3" t="s">
        <v>455</v>
      </c>
      <c r="C86" s="4" t="str">
        <f t="shared" ca="1" si="25"/>
        <v>085| 10 * 10 =</v>
      </c>
      <c r="D86" s="3" t="str">
        <f t="shared" ca="1" si="24"/>
        <v>Wissenstest zum kleinen Einmaleins. Unter dem Text steht eine Aufgabe und vier Auswahlmöglichkeiten für die Antwort. Welche Antwort ist die richtige. &lt;br&gt;10 * 10 =</v>
      </c>
      <c r="E86" s="4" t="str">
        <f t="shared" ca="1" si="26"/>
        <v>10 * 10 =</v>
      </c>
      <c r="F86" s="4">
        <f t="shared" ca="1" si="27"/>
        <v>100</v>
      </c>
      <c r="G86" s="4">
        <f t="shared" ca="1" si="28"/>
        <v>110</v>
      </c>
      <c r="H86" s="4">
        <f t="shared" ca="1" si="29"/>
        <v>90</v>
      </c>
      <c r="I86" s="4">
        <f t="shared" ca="1" si="30"/>
        <v>101</v>
      </c>
      <c r="J86" s="3" t="s">
        <v>457</v>
      </c>
      <c r="K86" s="4"/>
      <c r="M86" s="1">
        <f t="shared" ca="1" si="35"/>
        <v>10</v>
      </c>
      <c r="N86" s="1">
        <f t="shared" ca="1" si="35"/>
        <v>10</v>
      </c>
      <c r="O86" s="1">
        <f t="shared" ca="1" si="31"/>
        <v>100</v>
      </c>
      <c r="P86" s="1">
        <f t="shared" ca="1" si="32"/>
        <v>110</v>
      </c>
      <c r="Q86" s="1">
        <f t="shared" ca="1" si="33"/>
        <v>90</v>
      </c>
      <c r="R86" s="1">
        <f t="shared" ca="1" si="34"/>
        <v>101</v>
      </c>
    </row>
    <row r="87" spans="1:18" ht="45" customHeight="1" x14ac:dyDescent="0.3">
      <c r="A87" s="15" t="s">
        <v>1784</v>
      </c>
      <c r="B87" s="3" t="s">
        <v>455</v>
      </c>
      <c r="C87" s="4" t="str">
        <f t="shared" ca="1" si="25"/>
        <v>086| 8 * 10 =</v>
      </c>
      <c r="D87" s="3" t="str">
        <f t="shared" ca="1" si="24"/>
        <v>Wissenstest zum kleinen Einmaleins. Unter dem Text steht eine Aufgabe und vier Auswahlmöglichkeiten für die Antwort. Welche Antwort ist die richtige. &lt;br&gt;8 * 10 =</v>
      </c>
      <c r="E87" s="4" t="str">
        <f t="shared" ca="1" si="26"/>
        <v>8 * 10 =</v>
      </c>
      <c r="F87" s="4">
        <f t="shared" ca="1" si="27"/>
        <v>80</v>
      </c>
      <c r="G87" s="4">
        <f t="shared" ca="1" si="28"/>
        <v>90</v>
      </c>
      <c r="H87" s="4">
        <f t="shared" ca="1" si="29"/>
        <v>70</v>
      </c>
      <c r="I87" s="4">
        <f t="shared" ca="1" si="30"/>
        <v>81</v>
      </c>
      <c r="J87" s="3" t="s">
        <v>457</v>
      </c>
      <c r="K87" s="4"/>
      <c r="M87" s="1">
        <f t="shared" ca="1" si="35"/>
        <v>8</v>
      </c>
      <c r="N87" s="1">
        <f t="shared" ca="1" si="35"/>
        <v>10</v>
      </c>
      <c r="O87" s="1">
        <f t="shared" ca="1" si="31"/>
        <v>80</v>
      </c>
      <c r="P87" s="1">
        <f t="shared" ca="1" si="32"/>
        <v>90</v>
      </c>
      <c r="Q87" s="1">
        <f t="shared" ca="1" si="33"/>
        <v>70</v>
      </c>
      <c r="R87" s="1">
        <f t="shared" ca="1" si="34"/>
        <v>81</v>
      </c>
    </row>
    <row r="88" spans="1:18" ht="45" customHeight="1" x14ac:dyDescent="0.3">
      <c r="A88" s="15" t="s">
        <v>1785</v>
      </c>
      <c r="B88" s="3" t="s">
        <v>455</v>
      </c>
      <c r="C88" s="4" t="str">
        <f t="shared" ca="1" si="25"/>
        <v>087| 4 * 6 =</v>
      </c>
      <c r="D88" s="3" t="str">
        <f t="shared" ca="1" si="24"/>
        <v>Wissenstest zum kleinen Einmaleins. Unter dem Text steht eine Aufgabe und vier Auswahlmöglichkeiten für die Antwort. Welche Antwort ist die richtige. &lt;br&gt;4 * 6 =</v>
      </c>
      <c r="E88" s="4" t="str">
        <f t="shared" ca="1" si="26"/>
        <v>4 * 6 =</v>
      </c>
      <c r="F88" s="4">
        <f t="shared" ca="1" si="27"/>
        <v>24</v>
      </c>
      <c r="G88" s="4">
        <f t="shared" ca="1" si="28"/>
        <v>30</v>
      </c>
      <c r="H88" s="4">
        <f t="shared" ca="1" si="29"/>
        <v>18</v>
      </c>
      <c r="I88" s="4">
        <f t="shared" ca="1" si="30"/>
        <v>25</v>
      </c>
      <c r="J88" s="3" t="s">
        <v>457</v>
      </c>
      <c r="K88" s="4"/>
      <c r="M88" s="1">
        <f t="shared" ca="1" si="35"/>
        <v>4</v>
      </c>
      <c r="N88" s="1">
        <f t="shared" ca="1" si="35"/>
        <v>6</v>
      </c>
      <c r="O88" s="1">
        <f t="shared" ca="1" si="31"/>
        <v>24</v>
      </c>
      <c r="P88" s="1">
        <f t="shared" ca="1" si="32"/>
        <v>30</v>
      </c>
      <c r="Q88" s="1">
        <f t="shared" ca="1" si="33"/>
        <v>18</v>
      </c>
      <c r="R88" s="1">
        <f t="shared" ca="1" si="34"/>
        <v>25</v>
      </c>
    </row>
    <row r="89" spans="1:18" ht="45" customHeight="1" x14ac:dyDescent="0.3">
      <c r="A89" s="15" t="s">
        <v>1786</v>
      </c>
      <c r="B89" s="3" t="s">
        <v>455</v>
      </c>
      <c r="C89" s="4" t="str">
        <f t="shared" ca="1" si="25"/>
        <v>088| 9 * 10 =</v>
      </c>
      <c r="D89" s="3" t="str">
        <f t="shared" ca="1" si="24"/>
        <v>Wissenstest zum kleinen Einmaleins. Unter dem Text steht eine Aufgabe und vier Auswahlmöglichkeiten für die Antwort. Welche Antwort ist die richtige. &lt;br&gt;9 * 10 =</v>
      </c>
      <c r="E89" s="4" t="str">
        <f t="shared" ca="1" si="26"/>
        <v>9 * 10 =</v>
      </c>
      <c r="F89" s="4">
        <f t="shared" ca="1" si="27"/>
        <v>90</v>
      </c>
      <c r="G89" s="4">
        <f t="shared" ca="1" si="28"/>
        <v>100</v>
      </c>
      <c r="H89" s="4">
        <f t="shared" ca="1" si="29"/>
        <v>80</v>
      </c>
      <c r="I89" s="4">
        <f t="shared" ca="1" si="30"/>
        <v>91</v>
      </c>
      <c r="J89" s="3" t="s">
        <v>457</v>
      </c>
      <c r="K89" s="4"/>
      <c r="M89" s="1">
        <f t="shared" ca="1" si="35"/>
        <v>9</v>
      </c>
      <c r="N89" s="1">
        <f t="shared" ca="1" si="35"/>
        <v>10</v>
      </c>
      <c r="O89" s="1">
        <f t="shared" ca="1" si="31"/>
        <v>90</v>
      </c>
      <c r="P89" s="1">
        <f t="shared" ca="1" si="32"/>
        <v>100</v>
      </c>
      <c r="Q89" s="1">
        <f t="shared" ca="1" si="33"/>
        <v>80</v>
      </c>
      <c r="R89" s="1">
        <f t="shared" ca="1" si="34"/>
        <v>91</v>
      </c>
    </row>
    <row r="90" spans="1:18" ht="45" customHeight="1" x14ac:dyDescent="0.3">
      <c r="A90" s="15" t="s">
        <v>1787</v>
      </c>
      <c r="B90" s="3" t="s">
        <v>455</v>
      </c>
      <c r="C90" s="4" t="str">
        <f t="shared" ca="1" si="25"/>
        <v>089| 5 * 10 =</v>
      </c>
      <c r="D90" s="3" t="str">
        <f t="shared" ca="1" si="24"/>
        <v>Wissenstest zum kleinen Einmaleins. Unter dem Text steht eine Aufgabe und vier Auswahlmöglichkeiten für die Antwort. Welche Antwort ist die richtige. &lt;br&gt;5 * 10 =</v>
      </c>
      <c r="E90" s="4" t="str">
        <f t="shared" ca="1" si="26"/>
        <v>5 * 10 =</v>
      </c>
      <c r="F90" s="4">
        <f t="shared" ca="1" si="27"/>
        <v>50</v>
      </c>
      <c r="G90" s="4">
        <f t="shared" ca="1" si="28"/>
        <v>60</v>
      </c>
      <c r="H90" s="4">
        <f t="shared" ca="1" si="29"/>
        <v>40</v>
      </c>
      <c r="I90" s="4">
        <f t="shared" ca="1" si="30"/>
        <v>51</v>
      </c>
      <c r="J90" s="3" t="s">
        <v>457</v>
      </c>
      <c r="K90" s="4"/>
      <c r="M90" s="1">
        <f t="shared" ca="1" si="35"/>
        <v>5</v>
      </c>
      <c r="N90" s="1">
        <f t="shared" ca="1" si="35"/>
        <v>10</v>
      </c>
      <c r="O90" s="1">
        <f t="shared" ca="1" si="31"/>
        <v>50</v>
      </c>
      <c r="P90" s="1">
        <f t="shared" ca="1" si="32"/>
        <v>60</v>
      </c>
      <c r="Q90" s="1">
        <f t="shared" ca="1" si="33"/>
        <v>40</v>
      </c>
      <c r="R90" s="1">
        <f t="shared" ca="1" si="34"/>
        <v>51</v>
      </c>
    </row>
    <row r="91" spans="1:18" ht="45" customHeight="1" x14ac:dyDescent="0.3">
      <c r="A91" s="15" t="s">
        <v>1788</v>
      </c>
      <c r="B91" s="3" t="s">
        <v>455</v>
      </c>
      <c r="C91" s="4" t="str">
        <f t="shared" ca="1" si="25"/>
        <v>090| 2 * 2 =</v>
      </c>
      <c r="D91" s="3" t="str">
        <f t="shared" ca="1" si="24"/>
        <v>Wissenstest zum kleinen Einmaleins. Unter dem Text steht eine Aufgabe und vier Auswahlmöglichkeiten für die Antwort. Welche Antwort ist die richtige. &lt;br&gt;2 * 2 =</v>
      </c>
      <c r="E91" s="4" t="str">
        <f t="shared" ca="1" si="26"/>
        <v>2 * 2 =</v>
      </c>
      <c r="F91" s="4">
        <f t="shared" ca="1" si="27"/>
        <v>4</v>
      </c>
      <c r="G91" s="4">
        <f t="shared" ca="1" si="28"/>
        <v>6</v>
      </c>
      <c r="H91" s="4">
        <f t="shared" ca="1" si="29"/>
        <v>2</v>
      </c>
      <c r="I91" s="4">
        <f t="shared" ca="1" si="30"/>
        <v>5</v>
      </c>
      <c r="J91" s="3" t="s">
        <v>457</v>
      </c>
      <c r="K91" s="4"/>
      <c r="M91" s="1">
        <f t="shared" ca="1" si="35"/>
        <v>2</v>
      </c>
      <c r="N91" s="1">
        <f t="shared" ca="1" si="35"/>
        <v>2</v>
      </c>
      <c r="O91" s="1">
        <f t="shared" ca="1" si="31"/>
        <v>4</v>
      </c>
      <c r="P91" s="1">
        <f t="shared" ca="1" si="32"/>
        <v>6</v>
      </c>
      <c r="Q91" s="1">
        <f t="shared" ca="1" si="33"/>
        <v>2</v>
      </c>
      <c r="R91" s="1">
        <f t="shared" ca="1" si="34"/>
        <v>5</v>
      </c>
    </row>
    <row r="92" spans="1:18" ht="45" customHeight="1" x14ac:dyDescent="0.3">
      <c r="A92" s="15" t="s">
        <v>1789</v>
      </c>
      <c r="B92" s="3" t="s">
        <v>455</v>
      </c>
      <c r="C92" s="4" t="str">
        <f t="shared" ca="1" si="25"/>
        <v>091| 9 * 6 =</v>
      </c>
      <c r="D92" s="3" t="str">
        <f t="shared" ca="1" si="24"/>
        <v>Wissenstest zum kleinen Einmaleins. Unter dem Text steht eine Aufgabe und vier Auswahlmöglichkeiten für die Antwort. Welche Antwort ist die richtige. &lt;br&gt;9 * 6 =</v>
      </c>
      <c r="E92" s="4" t="str">
        <f t="shared" ca="1" si="26"/>
        <v>9 * 6 =</v>
      </c>
      <c r="F92" s="4">
        <f t="shared" ca="1" si="27"/>
        <v>54</v>
      </c>
      <c r="G92" s="4">
        <f t="shared" ca="1" si="28"/>
        <v>60</v>
      </c>
      <c r="H92" s="4">
        <f t="shared" ca="1" si="29"/>
        <v>48</v>
      </c>
      <c r="I92" s="4">
        <f t="shared" ca="1" si="30"/>
        <v>55</v>
      </c>
      <c r="J92" s="3" t="s">
        <v>457</v>
      </c>
      <c r="K92" s="4"/>
      <c r="M92" s="1">
        <f t="shared" ca="1" si="35"/>
        <v>9</v>
      </c>
      <c r="N92" s="1">
        <f t="shared" ca="1" si="35"/>
        <v>6</v>
      </c>
      <c r="O92" s="1">
        <f t="shared" ca="1" si="31"/>
        <v>54</v>
      </c>
      <c r="P92" s="1">
        <f t="shared" ca="1" si="32"/>
        <v>60</v>
      </c>
      <c r="Q92" s="1">
        <f t="shared" ca="1" si="33"/>
        <v>48</v>
      </c>
      <c r="R92" s="1">
        <f t="shared" ca="1" si="34"/>
        <v>55</v>
      </c>
    </row>
    <row r="93" spans="1:18" ht="45" customHeight="1" x14ac:dyDescent="0.3">
      <c r="A93" s="15" t="s">
        <v>1790</v>
      </c>
      <c r="B93" s="3" t="s">
        <v>455</v>
      </c>
      <c r="C93" s="4" t="str">
        <f t="shared" ca="1" si="25"/>
        <v>092| 9 * 8 =</v>
      </c>
      <c r="D93" s="3" t="str">
        <f t="shared" ca="1" si="24"/>
        <v>Wissenstest zum kleinen Einmaleins. Unter dem Text steht eine Aufgabe und vier Auswahlmöglichkeiten für die Antwort. Welche Antwort ist die richtige. &lt;br&gt;9 * 8 =</v>
      </c>
      <c r="E93" s="4" t="str">
        <f t="shared" ca="1" si="26"/>
        <v>9 * 8 =</v>
      </c>
      <c r="F93" s="4">
        <f t="shared" ca="1" si="27"/>
        <v>72</v>
      </c>
      <c r="G93" s="4">
        <f t="shared" ca="1" si="28"/>
        <v>80</v>
      </c>
      <c r="H93" s="4">
        <f t="shared" ca="1" si="29"/>
        <v>64</v>
      </c>
      <c r="I93" s="4">
        <f t="shared" ca="1" si="30"/>
        <v>73</v>
      </c>
      <c r="J93" s="3" t="s">
        <v>457</v>
      </c>
      <c r="K93" s="4"/>
      <c r="M93" s="1">
        <f t="shared" ca="1" si="35"/>
        <v>9</v>
      </c>
      <c r="N93" s="1">
        <f t="shared" ca="1" si="35"/>
        <v>8</v>
      </c>
      <c r="O93" s="1">
        <f t="shared" ca="1" si="31"/>
        <v>72</v>
      </c>
      <c r="P93" s="1">
        <f t="shared" ca="1" si="32"/>
        <v>80</v>
      </c>
      <c r="Q93" s="1">
        <f t="shared" ca="1" si="33"/>
        <v>64</v>
      </c>
      <c r="R93" s="1">
        <f t="shared" ca="1" si="34"/>
        <v>73</v>
      </c>
    </row>
    <row r="94" spans="1:18" ht="45" customHeight="1" x14ac:dyDescent="0.3">
      <c r="A94" s="15" t="s">
        <v>1791</v>
      </c>
      <c r="B94" s="3" t="s">
        <v>455</v>
      </c>
      <c r="C94" s="4" t="str">
        <f t="shared" ca="1" si="25"/>
        <v>093| 2 * 9 =</v>
      </c>
      <c r="D94" s="3" t="str">
        <f t="shared" ca="1" si="24"/>
        <v>Wissenstest zum kleinen Einmaleins. Unter dem Text steht eine Aufgabe und vier Auswahlmöglichkeiten für die Antwort. Welche Antwort ist die richtige. &lt;br&gt;2 * 9 =</v>
      </c>
      <c r="E94" s="4" t="str">
        <f t="shared" ca="1" si="26"/>
        <v>2 * 9 =</v>
      </c>
      <c r="F94" s="4">
        <f t="shared" ca="1" si="27"/>
        <v>18</v>
      </c>
      <c r="G94" s="4">
        <f t="shared" ca="1" si="28"/>
        <v>27</v>
      </c>
      <c r="H94" s="4">
        <f t="shared" ca="1" si="29"/>
        <v>9</v>
      </c>
      <c r="I94" s="4">
        <f t="shared" ca="1" si="30"/>
        <v>19</v>
      </c>
      <c r="J94" s="3" t="s">
        <v>457</v>
      </c>
      <c r="K94" s="4"/>
      <c r="M94" s="1">
        <f t="shared" ca="1" si="35"/>
        <v>2</v>
      </c>
      <c r="N94" s="1">
        <f t="shared" ca="1" si="35"/>
        <v>9</v>
      </c>
      <c r="O94" s="1">
        <f t="shared" ca="1" si="31"/>
        <v>18</v>
      </c>
      <c r="P94" s="1">
        <f t="shared" ca="1" si="32"/>
        <v>27</v>
      </c>
      <c r="Q94" s="1">
        <f t="shared" ca="1" si="33"/>
        <v>9</v>
      </c>
      <c r="R94" s="1">
        <f t="shared" ca="1" si="34"/>
        <v>19</v>
      </c>
    </row>
    <row r="95" spans="1:18" ht="45" customHeight="1" x14ac:dyDescent="0.3">
      <c r="A95" s="15" t="s">
        <v>1792</v>
      </c>
      <c r="B95" s="3" t="s">
        <v>455</v>
      </c>
      <c r="C95" s="4" t="str">
        <f t="shared" ca="1" si="25"/>
        <v>094| 3 * 4 =</v>
      </c>
      <c r="D95" s="3" t="str">
        <f t="shared" ca="1" si="24"/>
        <v>Wissenstest zum kleinen Einmaleins. Unter dem Text steht eine Aufgabe und vier Auswahlmöglichkeiten für die Antwort. Welche Antwort ist die richtige. &lt;br&gt;3 * 4 =</v>
      </c>
      <c r="E95" s="4" t="str">
        <f t="shared" ca="1" si="26"/>
        <v>3 * 4 =</v>
      </c>
      <c r="F95" s="4">
        <f t="shared" ca="1" si="27"/>
        <v>12</v>
      </c>
      <c r="G95" s="4">
        <f t="shared" ca="1" si="28"/>
        <v>16</v>
      </c>
      <c r="H95" s="4">
        <f t="shared" ca="1" si="29"/>
        <v>8</v>
      </c>
      <c r="I95" s="4">
        <f t="shared" ca="1" si="30"/>
        <v>13</v>
      </c>
      <c r="J95" s="3" t="s">
        <v>457</v>
      </c>
      <c r="K95" s="4"/>
      <c r="M95" s="1">
        <f t="shared" ca="1" si="35"/>
        <v>3</v>
      </c>
      <c r="N95" s="1">
        <f t="shared" ca="1" si="35"/>
        <v>4</v>
      </c>
      <c r="O95" s="1">
        <f t="shared" ca="1" si="31"/>
        <v>12</v>
      </c>
      <c r="P95" s="1">
        <f t="shared" ca="1" si="32"/>
        <v>16</v>
      </c>
      <c r="Q95" s="1">
        <f t="shared" ca="1" si="33"/>
        <v>8</v>
      </c>
      <c r="R95" s="1">
        <f t="shared" ca="1" si="34"/>
        <v>13</v>
      </c>
    </row>
    <row r="96" spans="1:18" ht="45" customHeight="1" x14ac:dyDescent="0.3">
      <c r="A96" s="15" t="s">
        <v>1793</v>
      </c>
      <c r="B96" s="3" t="s">
        <v>455</v>
      </c>
      <c r="C96" s="4" t="str">
        <f t="shared" ca="1" si="25"/>
        <v>095| 2 * 4 =</v>
      </c>
      <c r="D96" s="3" t="str">
        <f t="shared" ca="1" si="24"/>
        <v>Wissenstest zum kleinen Einmaleins. Unter dem Text steht eine Aufgabe und vier Auswahlmöglichkeiten für die Antwort. Welche Antwort ist die richtige. &lt;br&gt;2 * 4 =</v>
      </c>
      <c r="E96" s="4" t="str">
        <f t="shared" ca="1" si="26"/>
        <v>2 * 4 =</v>
      </c>
      <c r="F96" s="4">
        <f t="shared" ca="1" si="27"/>
        <v>8</v>
      </c>
      <c r="G96" s="4">
        <f t="shared" ca="1" si="28"/>
        <v>12</v>
      </c>
      <c r="H96" s="4">
        <f t="shared" ca="1" si="29"/>
        <v>4</v>
      </c>
      <c r="I96" s="4">
        <f t="shared" ca="1" si="30"/>
        <v>9</v>
      </c>
      <c r="J96" s="3" t="s">
        <v>457</v>
      </c>
      <c r="K96" s="4"/>
      <c r="M96" s="1">
        <f t="shared" ca="1" si="35"/>
        <v>2</v>
      </c>
      <c r="N96" s="1">
        <f t="shared" ca="1" si="35"/>
        <v>4</v>
      </c>
      <c r="O96" s="1">
        <f t="shared" ca="1" si="31"/>
        <v>8</v>
      </c>
      <c r="P96" s="1">
        <f t="shared" ca="1" si="32"/>
        <v>12</v>
      </c>
      <c r="Q96" s="1">
        <f t="shared" ca="1" si="33"/>
        <v>4</v>
      </c>
      <c r="R96" s="1">
        <f t="shared" ca="1" si="34"/>
        <v>9</v>
      </c>
    </row>
    <row r="97" spans="1:18" ht="45" customHeight="1" x14ac:dyDescent="0.3">
      <c r="A97" s="15" t="s">
        <v>1794</v>
      </c>
      <c r="B97" s="3" t="s">
        <v>455</v>
      </c>
      <c r="C97" s="4" t="str">
        <f t="shared" ca="1" si="25"/>
        <v>096| 5 * 7 =</v>
      </c>
      <c r="D97" s="3" t="str">
        <f t="shared" ca="1" si="24"/>
        <v>Wissenstest zum kleinen Einmaleins. Unter dem Text steht eine Aufgabe und vier Auswahlmöglichkeiten für die Antwort. Welche Antwort ist die richtige. &lt;br&gt;5 * 7 =</v>
      </c>
      <c r="E97" s="4" t="str">
        <f t="shared" ca="1" si="26"/>
        <v>5 * 7 =</v>
      </c>
      <c r="F97" s="4">
        <f t="shared" ca="1" si="27"/>
        <v>35</v>
      </c>
      <c r="G97" s="4">
        <f t="shared" ca="1" si="28"/>
        <v>42</v>
      </c>
      <c r="H97" s="4">
        <f t="shared" ca="1" si="29"/>
        <v>28</v>
      </c>
      <c r="I97" s="4">
        <f t="shared" ca="1" si="30"/>
        <v>36</v>
      </c>
      <c r="J97" s="3" t="s">
        <v>457</v>
      </c>
      <c r="K97" s="4"/>
      <c r="M97" s="1">
        <f t="shared" ca="1" si="35"/>
        <v>5</v>
      </c>
      <c r="N97" s="1">
        <f t="shared" ca="1" si="35"/>
        <v>7</v>
      </c>
      <c r="O97" s="1">
        <f t="shared" ca="1" si="31"/>
        <v>35</v>
      </c>
      <c r="P97" s="1">
        <f t="shared" ca="1" si="32"/>
        <v>42</v>
      </c>
      <c r="Q97" s="1">
        <f t="shared" ca="1" si="33"/>
        <v>28</v>
      </c>
      <c r="R97" s="1">
        <f t="shared" ca="1" si="34"/>
        <v>36</v>
      </c>
    </row>
    <row r="98" spans="1:18" ht="45" customHeight="1" x14ac:dyDescent="0.3">
      <c r="A98" s="15" t="s">
        <v>1795</v>
      </c>
      <c r="B98" s="3" t="s">
        <v>455</v>
      </c>
      <c r="C98" s="4" t="str">
        <f t="shared" ca="1" si="25"/>
        <v>097| 6 * 3 =</v>
      </c>
      <c r="D98" s="3" t="str">
        <f t="shared" ca="1" si="24"/>
        <v>Wissenstest zum kleinen Einmaleins. Unter dem Text steht eine Aufgabe und vier Auswahlmöglichkeiten für die Antwort. Welche Antwort ist die richtige. &lt;br&gt;6 * 3 =</v>
      </c>
      <c r="E98" s="4" t="str">
        <f t="shared" ca="1" si="26"/>
        <v>6 * 3 =</v>
      </c>
      <c r="F98" s="4">
        <f t="shared" ca="1" si="27"/>
        <v>18</v>
      </c>
      <c r="G98" s="4">
        <f t="shared" ca="1" si="28"/>
        <v>21</v>
      </c>
      <c r="H98" s="4">
        <f t="shared" ca="1" si="29"/>
        <v>15</v>
      </c>
      <c r="I98" s="4">
        <f t="shared" ca="1" si="30"/>
        <v>19</v>
      </c>
      <c r="J98" s="3" t="s">
        <v>457</v>
      </c>
      <c r="K98" s="4"/>
      <c r="M98" s="1">
        <f t="shared" ca="1" si="35"/>
        <v>6</v>
      </c>
      <c r="N98" s="1">
        <f t="shared" ca="1" si="35"/>
        <v>3</v>
      </c>
      <c r="O98" s="1">
        <f t="shared" ca="1" si="31"/>
        <v>18</v>
      </c>
      <c r="P98" s="1">
        <f t="shared" ca="1" si="32"/>
        <v>21</v>
      </c>
      <c r="Q98" s="1">
        <f t="shared" ca="1" si="33"/>
        <v>15</v>
      </c>
      <c r="R98" s="1">
        <f t="shared" ca="1" si="34"/>
        <v>19</v>
      </c>
    </row>
    <row r="99" spans="1:18" ht="45" customHeight="1" x14ac:dyDescent="0.3">
      <c r="A99" s="15" t="s">
        <v>1796</v>
      </c>
      <c r="B99" s="3" t="s">
        <v>455</v>
      </c>
      <c r="C99" s="4" t="str">
        <f t="shared" ca="1" si="25"/>
        <v>098| 10 * 2 =</v>
      </c>
      <c r="D99" s="3" t="str">
        <f t="shared" ca="1" si="24"/>
        <v>Wissenstest zum kleinen Einmaleins. Unter dem Text steht eine Aufgabe und vier Auswahlmöglichkeiten für die Antwort. Welche Antwort ist die richtige. &lt;br&gt;10 * 2 =</v>
      </c>
      <c r="E99" s="4" t="str">
        <f t="shared" ca="1" si="26"/>
        <v>10 * 2 =</v>
      </c>
      <c r="F99" s="4">
        <f t="shared" ca="1" si="27"/>
        <v>20</v>
      </c>
      <c r="G99" s="4">
        <f t="shared" ca="1" si="28"/>
        <v>22</v>
      </c>
      <c r="H99" s="4">
        <f t="shared" ca="1" si="29"/>
        <v>18</v>
      </c>
      <c r="I99" s="4">
        <f t="shared" ca="1" si="30"/>
        <v>21</v>
      </c>
      <c r="J99" s="3" t="s">
        <v>457</v>
      </c>
      <c r="K99" s="4"/>
      <c r="M99" s="1">
        <f t="shared" ca="1" si="35"/>
        <v>10</v>
      </c>
      <c r="N99" s="1">
        <f t="shared" ca="1" si="35"/>
        <v>2</v>
      </c>
      <c r="O99" s="1">
        <f t="shared" ca="1" si="31"/>
        <v>20</v>
      </c>
      <c r="P99" s="1">
        <f t="shared" ca="1" si="32"/>
        <v>22</v>
      </c>
      <c r="Q99" s="1">
        <f t="shared" ca="1" si="33"/>
        <v>18</v>
      </c>
      <c r="R99" s="1">
        <f t="shared" ca="1" si="34"/>
        <v>21</v>
      </c>
    </row>
    <row r="100" spans="1:18" ht="45" customHeight="1" x14ac:dyDescent="0.3">
      <c r="A100" s="15" t="s">
        <v>1797</v>
      </c>
      <c r="B100" s="3" t="s">
        <v>455</v>
      </c>
      <c r="C100" s="4" t="str">
        <f t="shared" ca="1" si="25"/>
        <v>099| 4 * 2 =</v>
      </c>
      <c r="D100" s="3" t="str">
        <f t="shared" ca="1" si="24"/>
        <v>Wissenstest zum kleinen Einmaleins. Unter dem Text steht eine Aufgabe und vier Auswahlmöglichkeiten für die Antwort. Welche Antwort ist die richtige. &lt;br&gt;4 * 2 =</v>
      </c>
      <c r="E100" s="4" t="str">
        <f t="shared" ca="1" si="26"/>
        <v>4 * 2 =</v>
      </c>
      <c r="F100" s="4">
        <f t="shared" ca="1" si="27"/>
        <v>8</v>
      </c>
      <c r="G100" s="4">
        <f t="shared" ca="1" si="28"/>
        <v>10</v>
      </c>
      <c r="H100" s="4">
        <f t="shared" ca="1" si="29"/>
        <v>6</v>
      </c>
      <c r="I100" s="4">
        <f t="shared" ca="1" si="30"/>
        <v>9</v>
      </c>
      <c r="J100" s="3" t="s">
        <v>457</v>
      </c>
      <c r="K100" s="4"/>
      <c r="M100" s="1">
        <f t="shared" ca="1" si="35"/>
        <v>4</v>
      </c>
      <c r="N100" s="1">
        <f t="shared" ca="1" si="35"/>
        <v>2</v>
      </c>
      <c r="O100" s="1">
        <f t="shared" ca="1" si="31"/>
        <v>8</v>
      </c>
      <c r="P100" s="1">
        <f t="shared" ca="1" si="32"/>
        <v>10</v>
      </c>
      <c r="Q100" s="1">
        <f t="shared" ca="1" si="33"/>
        <v>6</v>
      </c>
      <c r="R100" s="1">
        <f t="shared" ca="1" si="34"/>
        <v>9</v>
      </c>
    </row>
    <row r="101" spans="1:18" ht="45" customHeight="1" x14ac:dyDescent="0.3">
      <c r="A101" s="15" t="s">
        <v>1676</v>
      </c>
      <c r="B101" s="3" t="s">
        <v>455</v>
      </c>
      <c r="C101" s="4" t="str">
        <f t="shared" ca="1" si="25"/>
        <v>100| 8 * 2 =</v>
      </c>
      <c r="D101" s="3" t="str">
        <f t="shared" ca="1" si="24"/>
        <v>Wissenstest zum kleinen Einmaleins. Unter dem Text steht eine Aufgabe und vier Auswahlmöglichkeiten für die Antwort. Welche Antwort ist die richtige. &lt;br&gt;8 * 2 =</v>
      </c>
      <c r="E101" s="4" t="str">
        <f t="shared" ca="1" si="26"/>
        <v>8 * 2 =</v>
      </c>
      <c r="F101" s="4">
        <f t="shared" ca="1" si="27"/>
        <v>16</v>
      </c>
      <c r="G101" s="4">
        <f t="shared" ca="1" si="28"/>
        <v>18</v>
      </c>
      <c r="H101" s="4">
        <f t="shared" ca="1" si="29"/>
        <v>14</v>
      </c>
      <c r="I101" s="4">
        <f t="shared" ca="1" si="30"/>
        <v>17</v>
      </c>
      <c r="J101" s="3" t="s">
        <v>457</v>
      </c>
      <c r="K101" s="4"/>
      <c r="M101" s="1">
        <f t="shared" ca="1" si="35"/>
        <v>8</v>
      </c>
      <c r="N101" s="1">
        <f t="shared" ca="1" si="35"/>
        <v>2</v>
      </c>
      <c r="O101" s="1">
        <f t="shared" ca="1" si="31"/>
        <v>16</v>
      </c>
      <c r="P101" s="1">
        <f t="shared" ca="1" si="32"/>
        <v>18</v>
      </c>
      <c r="Q101" s="1">
        <f t="shared" ca="1" si="33"/>
        <v>14</v>
      </c>
      <c r="R101" s="1">
        <f t="shared" ca="1" si="34"/>
        <v>17</v>
      </c>
    </row>
    <row r="102" spans="1:18" ht="45" customHeight="1" x14ac:dyDescent="0.3">
      <c r="A102" s="4"/>
      <c r="B102" s="3"/>
      <c r="C102" s="4"/>
      <c r="D102" s="3"/>
      <c r="E102" s="4"/>
      <c r="F102" s="4"/>
      <c r="G102" s="4"/>
      <c r="H102" s="4"/>
      <c r="I102" s="4"/>
      <c r="J102" s="3"/>
      <c r="K102" s="4"/>
    </row>
    <row r="103" spans="1:18" ht="45" customHeight="1" x14ac:dyDescent="0.3">
      <c r="A103" s="4"/>
      <c r="B103" s="3"/>
      <c r="C103" s="4"/>
      <c r="D103" s="3"/>
      <c r="E103" s="4"/>
      <c r="F103" s="4"/>
      <c r="G103" s="4"/>
      <c r="H103" s="4"/>
      <c r="I103" s="4"/>
      <c r="J103" s="3"/>
      <c r="K103" s="4"/>
    </row>
    <row r="104" spans="1:18" ht="45" customHeight="1" x14ac:dyDescent="0.3">
      <c r="A104" s="4"/>
      <c r="B104" s="3"/>
      <c r="C104" s="4"/>
      <c r="D104" s="3"/>
      <c r="E104" s="4"/>
      <c r="F104" s="4"/>
      <c r="G104" s="4"/>
      <c r="H104" s="4"/>
      <c r="I104" s="4"/>
      <c r="J104" s="3"/>
      <c r="K104" s="4"/>
    </row>
    <row r="105" spans="1:18" ht="45" customHeight="1" x14ac:dyDescent="0.3">
      <c r="A105" s="4"/>
      <c r="B105" s="3"/>
      <c r="C105" s="4"/>
      <c r="D105" s="3"/>
      <c r="E105" s="4"/>
      <c r="F105" s="4"/>
      <c r="G105" s="4"/>
      <c r="H105" s="4"/>
      <c r="I105" s="4"/>
      <c r="J105" s="3"/>
      <c r="K105" s="4"/>
    </row>
    <row r="106" spans="1:18" ht="45" customHeight="1" x14ac:dyDescent="0.3">
      <c r="A106" s="4"/>
      <c r="B106" s="3"/>
      <c r="C106" s="4"/>
      <c r="D106" s="3"/>
      <c r="E106" s="4"/>
      <c r="F106" s="4"/>
      <c r="G106" s="4"/>
      <c r="H106" s="4"/>
      <c r="I106" s="4"/>
      <c r="J106" s="3"/>
      <c r="K106" s="4"/>
    </row>
    <row r="107" spans="1:18" ht="45" customHeight="1" x14ac:dyDescent="0.3">
      <c r="A107" s="4"/>
      <c r="B107" s="3"/>
      <c r="C107" s="4"/>
      <c r="D107" s="3"/>
      <c r="E107" s="4"/>
      <c r="F107" s="4"/>
      <c r="G107" s="4"/>
      <c r="H107" s="4"/>
      <c r="I107" s="4"/>
      <c r="J107" s="3"/>
      <c r="K107" s="4"/>
    </row>
    <row r="108" spans="1:18" ht="45" customHeight="1" x14ac:dyDescent="0.3">
      <c r="A108" s="4"/>
      <c r="B108" s="3"/>
      <c r="C108" s="4"/>
      <c r="D108" s="3"/>
      <c r="E108" s="4"/>
      <c r="F108" s="4"/>
      <c r="G108" s="4"/>
      <c r="H108" s="4"/>
      <c r="I108" s="4"/>
      <c r="J108" s="3"/>
      <c r="K108" s="4"/>
    </row>
    <row r="109" spans="1:18" ht="45" customHeight="1" x14ac:dyDescent="0.3">
      <c r="A109" s="4"/>
      <c r="B109" s="3"/>
      <c r="C109" s="4"/>
      <c r="D109" s="3"/>
      <c r="E109" s="4"/>
      <c r="F109" s="4"/>
      <c r="G109" s="4"/>
      <c r="H109" s="4"/>
      <c r="I109" s="4"/>
      <c r="J109" s="3"/>
      <c r="K109" s="4"/>
    </row>
    <row r="110" spans="1:18" ht="45" customHeight="1" x14ac:dyDescent="0.3">
      <c r="A110" s="4"/>
      <c r="B110" s="3"/>
      <c r="C110" s="4"/>
      <c r="D110" s="3"/>
      <c r="E110" s="4"/>
      <c r="F110" s="4"/>
      <c r="G110" s="4"/>
      <c r="H110" s="4"/>
      <c r="I110" s="4"/>
      <c r="J110" s="3"/>
      <c r="K110" s="4"/>
    </row>
    <row r="111" spans="1:18" ht="45" customHeight="1" x14ac:dyDescent="0.3">
      <c r="A111" s="4"/>
      <c r="B111" s="3"/>
      <c r="C111" s="4"/>
      <c r="D111" s="3"/>
      <c r="E111" s="4"/>
      <c r="F111" s="4"/>
      <c r="G111" s="4"/>
      <c r="H111" s="4"/>
      <c r="I111" s="4"/>
      <c r="J111" s="3"/>
      <c r="K111" s="4"/>
    </row>
    <row r="112" spans="1:18" ht="45" customHeight="1" x14ac:dyDescent="0.3">
      <c r="A112" s="4"/>
      <c r="B112" s="3"/>
      <c r="C112" s="4"/>
      <c r="D112" s="3"/>
      <c r="E112" s="4"/>
      <c r="F112" s="4"/>
      <c r="G112" s="4"/>
      <c r="H112" s="4"/>
      <c r="I112" s="4"/>
      <c r="J112" s="3"/>
      <c r="K112" s="4"/>
    </row>
    <row r="113" spans="1:11" ht="45" customHeight="1" x14ac:dyDescent="0.3">
      <c r="A113" s="4"/>
      <c r="B113" s="3"/>
      <c r="C113" s="4"/>
      <c r="D113" s="3"/>
      <c r="E113" s="4"/>
      <c r="F113" s="4"/>
      <c r="G113" s="4"/>
      <c r="H113" s="4"/>
      <c r="I113" s="4"/>
      <c r="J113" s="3"/>
      <c r="K113" s="4"/>
    </row>
    <row r="114" spans="1:11" ht="45" customHeight="1" x14ac:dyDescent="0.3">
      <c r="A114" s="4"/>
      <c r="B114" s="3"/>
      <c r="C114" s="4"/>
      <c r="D114" s="3"/>
      <c r="E114" s="4"/>
      <c r="F114" s="4"/>
      <c r="G114" s="4"/>
      <c r="H114" s="4"/>
      <c r="I114" s="4"/>
      <c r="J114" s="3"/>
      <c r="K114" s="4"/>
    </row>
    <row r="115" spans="1:11" ht="45" customHeight="1" x14ac:dyDescent="0.3">
      <c r="A115" s="4"/>
      <c r="B115" s="3"/>
      <c r="C115" s="4"/>
      <c r="D115" s="3"/>
      <c r="E115" s="4"/>
      <c r="F115" s="4"/>
      <c r="G115" s="4"/>
      <c r="H115" s="4"/>
      <c r="I115" s="4"/>
      <c r="J115" s="3"/>
      <c r="K115" s="4"/>
    </row>
    <row r="116" spans="1:11" ht="45" customHeight="1" x14ac:dyDescent="0.3">
      <c r="A116" s="4"/>
      <c r="B116" s="3"/>
      <c r="C116" s="4"/>
      <c r="D116" s="3"/>
      <c r="E116" s="4"/>
      <c r="F116" s="4"/>
      <c r="G116" s="4"/>
      <c r="H116" s="4"/>
      <c r="I116" s="4"/>
      <c r="J116" s="3"/>
      <c r="K116" s="4"/>
    </row>
    <row r="117" spans="1:11" ht="45" customHeight="1" x14ac:dyDescent="0.3">
      <c r="A117" s="4"/>
      <c r="B117" s="3"/>
      <c r="C117" s="4"/>
      <c r="D117" s="3"/>
      <c r="E117" s="4"/>
      <c r="F117" s="4"/>
      <c r="G117" s="4"/>
      <c r="H117" s="4"/>
      <c r="I117" s="4"/>
      <c r="J117" s="3"/>
      <c r="K117" s="4"/>
    </row>
    <row r="118" spans="1:11" ht="45" customHeight="1" x14ac:dyDescent="0.3">
      <c r="A118" s="4"/>
      <c r="B118" s="3"/>
      <c r="C118" s="4"/>
      <c r="D118" s="3"/>
      <c r="E118" s="4"/>
      <c r="F118" s="4"/>
      <c r="G118" s="4"/>
      <c r="H118" s="4"/>
      <c r="I118" s="4"/>
      <c r="J118" s="3"/>
      <c r="K118" s="4"/>
    </row>
    <row r="119" spans="1:11" ht="45" customHeight="1" x14ac:dyDescent="0.3">
      <c r="A119" s="4"/>
      <c r="B119" s="3"/>
      <c r="C119" s="4"/>
      <c r="D119" s="3"/>
      <c r="E119" s="4"/>
      <c r="F119" s="4"/>
      <c r="G119" s="4"/>
      <c r="H119" s="4"/>
      <c r="I119" s="4"/>
      <c r="J119" s="3"/>
      <c r="K119" s="4"/>
    </row>
    <row r="120" spans="1:11" ht="45" customHeight="1" x14ac:dyDescent="0.3">
      <c r="A120" s="4"/>
      <c r="B120" s="3"/>
      <c r="C120" s="4"/>
      <c r="D120" s="3"/>
      <c r="E120" s="4"/>
      <c r="F120" s="4"/>
      <c r="G120" s="4"/>
      <c r="H120" s="4"/>
      <c r="I120" s="4"/>
      <c r="J120" s="3"/>
      <c r="K120" s="4"/>
    </row>
    <row r="121" spans="1:11" ht="45" customHeight="1" x14ac:dyDescent="0.3">
      <c r="A121" s="4"/>
      <c r="B121" s="3"/>
      <c r="C121" s="4"/>
      <c r="D121" s="3"/>
      <c r="E121" s="4"/>
      <c r="F121" s="4"/>
      <c r="G121" s="4"/>
      <c r="H121" s="4"/>
      <c r="I121" s="4"/>
      <c r="J121" s="3"/>
      <c r="K121" s="4"/>
    </row>
    <row r="122" spans="1:11" ht="45" customHeight="1" x14ac:dyDescent="0.3">
      <c r="A122" s="4"/>
      <c r="B122" s="3"/>
      <c r="C122" s="4"/>
      <c r="D122" s="3"/>
      <c r="E122" s="4"/>
      <c r="F122" s="4"/>
      <c r="G122" s="4"/>
      <c r="H122" s="4"/>
      <c r="I122" s="4"/>
      <c r="J122" s="3"/>
      <c r="K122" s="4"/>
    </row>
    <row r="123" spans="1:11" ht="45" customHeight="1" x14ac:dyDescent="0.3">
      <c r="A123" s="4"/>
      <c r="B123" s="3"/>
      <c r="C123" s="4"/>
      <c r="D123" s="3"/>
      <c r="E123" s="4"/>
      <c r="F123" s="4"/>
      <c r="G123" s="4"/>
      <c r="H123" s="4"/>
      <c r="I123" s="4"/>
      <c r="J123" s="3"/>
      <c r="K123" s="4"/>
    </row>
    <row r="124" spans="1:11" ht="45" customHeight="1" x14ac:dyDescent="0.3">
      <c r="A124" s="4"/>
      <c r="B124" s="3"/>
      <c r="C124" s="4"/>
      <c r="D124" s="3"/>
      <c r="E124" s="4"/>
      <c r="F124" s="4"/>
      <c r="G124" s="4"/>
      <c r="H124" s="4"/>
      <c r="I124" s="4"/>
      <c r="J124" s="3"/>
      <c r="K124" s="4"/>
    </row>
    <row r="125" spans="1:11" ht="45" customHeight="1" x14ac:dyDescent="0.3">
      <c r="A125" s="4"/>
      <c r="B125" s="3"/>
      <c r="C125" s="4"/>
      <c r="D125" s="3"/>
      <c r="E125" s="4"/>
      <c r="F125" s="4"/>
      <c r="G125" s="4"/>
      <c r="H125" s="4"/>
      <c r="I125" s="4"/>
      <c r="J125" s="3"/>
      <c r="K125" s="4"/>
    </row>
    <row r="126" spans="1:11" ht="45" customHeight="1" x14ac:dyDescent="0.3">
      <c r="A126" s="4"/>
      <c r="B126" s="3"/>
      <c r="C126" s="4"/>
      <c r="D126" s="3"/>
      <c r="E126" s="4"/>
      <c r="F126" s="4"/>
      <c r="G126" s="4"/>
      <c r="H126" s="4"/>
      <c r="I126" s="4"/>
      <c r="J126" s="3"/>
      <c r="K126" s="4"/>
    </row>
    <row r="127" spans="1:11" ht="45" customHeight="1" x14ac:dyDescent="0.3">
      <c r="A127" s="4"/>
      <c r="B127" s="3"/>
      <c r="C127" s="4"/>
      <c r="D127" s="3"/>
      <c r="E127" s="4"/>
      <c r="F127" s="4"/>
      <c r="G127" s="4"/>
      <c r="H127" s="4"/>
      <c r="I127" s="4"/>
      <c r="J127" s="3"/>
      <c r="K127" s="4"/>
    </row>
    <row r="128" spans="1:11" ht="45" customHeight="1" x14ac:dyDescent="0.3">
      <c r="A128" s="4"/>
      <c r="B128" s="3"/>
      <c r="C128" s="4"/>
      <c r="D128" s="3"/>
      <c r="E128" s="4"/>
      <c r="F128" s="4"/>
      <c r="G128" s="4"/>
      <c r="H128" s="4"/>
      <c r="I128" s="4"/>
      <c r="J128" s="3"/>
      <c r="K128" s="4"/>
    </row>
    <row r="129" spans="1:11" ht="45" customHeight="1" x14ac:dyDescent="0.3">
      <c r="A129" s="4"/>
      <c r="B129" s="3"/>
      <c r="C129" s="4"/>
      <c r="D129" s="3"/>
      <c r="E129" s="4"/>
      <c r="F129" s="4"/>
      <c r="G129" s="4"/>
      <c r="H129" s="4"/>
      <c r="I129" s="4"/>
      <c r="J129" s="3"/>
      <c r="K129" s="4"/>
    </row>
    <row r="130" spans="1:11" ht="45" customHeight="1" x14ac:dyDescent="0.3">
      <c r="A130" s="4"/>
      <c r="B130" s="3"/>
      <c r="C130" s="4"/>
      <c r="D130" s="3"/>
      <c r="E130" s="4"/>
      <c r="F130" s="4"/>
      <c r="G130" s="4"/>
      <c r="H130" s="4"/>
      <c r="I130" s="4"/>
      <c r="J130" s="3"/>
      <c r="K130" s="4"/>
    </row>
    <row r="131" spans="1:11" ht="45" customHeight="1" x14ac:dyDescent="0.3">
      <c r="A131" s="4"/>
      <c r="B131" s="3"/>
      <c r="C131" s="4"/>
      <c r="D131" s="3"/>
      <c r="E131" s="4"/>
      <c r="F131" s="4"/>
      <c r="G131" s="4"/>
      <c r="H131" s="4"/>
      <c r="I131" s="4"/>
      <c r="J131" s="3"/>
      <c r="K131" s="4"/>
    </row>
    <row r="132" spans="1:11" ht="45" customHeight="1" x14ac:dyDescent="0.3">
      <c r="A132" s="4"/>
      <c r="B132" s="3"/>
      <c r="C132" s="4"/>
      <c r="D132" s="3"/>
      <c r="E132" s="4"/>
      <c r="F132" s="4"/>
      <c r="G132" s="4"/>
      <c r="H132" s="4"/>
      <c r="I132" s="4"/>
      <c r="J132" s="3"/>
      <c r="K132" s="4"/>
    </row>
    <row r="133" spans="1:11" ht="45" customHeight="1" x14ac:dyDescent="0.3">
      <c r="A133" s="4"/>
      <c r="B133" s="3"/>
      <c r="C133" s="4"/>
      <c r="D133" s="3"/>
      <c r="E133" s="4"/>
      <c r="F133" s="4"/>
      <c r="G133" s="4"/>
      <c r="H133" s="4"/>
      <c r="I133" s="4"/>
      <c r="J133" s="3"/>
      <c r="K133" s="4"/>
    </row>
    <row r="134" spans="1:11" ht="45" customHeight="1" x14ac:dyDescent="0.3">
      <c r="A134" s="4"/>
      <c r="B134" s="3"/>
      <c r="C134" s="4"/>
      <c r="D134" s="3"/>
      <c r="E134" s="4"/>
      <c r="F134" s="4"/>
      <c r="G134" s="4"/>
      <c r="H134" s="4"/>
      <c r="I134" s="4"/>
      <c r="J134" s="3"/>
      <c r="K134" s="4"/>
    </row>
    <row r="135" spans="1:11" ht="45" customHeight="1" x14ac:dyDescent="0.3">
      <c r="A135" s="4"/>
      <c r="B135" s="3"/>
      <c r="C135" s="4"/>
      <c r="D135" s="3"/>
      <c r="E135" s="4"/>
      <c r="F135" s="4"/>
      <c r="G135" s="4"/>
      <c r="H135" s="4"/>
      <c r="I135" s="4"/>
      <c r="J135" s="3"/>
      <c r="K135" s="4"/>
    </row>
    <row r="136" spans="1:11" ht="45" customHeight="1" x14ac:dyDescent="0.3">
      <c r="A136" s="4"/>
      <c r="B136" s="3"/>
      <c r="C136" s="4"/>
      <c r="D136" s="3"/>
      <c r="E136" s="4"/>
      <c r="F136" s="4"/>
      <c r="G136" s="4"/>
      <c r="H136" s="4"/>
      <c r="I136" s="4"/>
      <c r="J136" s="3"/>
      <c r="K136" s="4"/>
    </row>
    <row r="137" spans="1:11" ht="45" customHeight="1" x14ac:dyDescent="0.3">
      <c r="A137" s="4"/>
      <c r="B137" s="3"/>
      <c r="C137" s="4"/>
      <c r="D137" s="3"/>
      <c r="E137" s="4"/>
      <c r="F137" s="4"/>
      <c r="G137" s="4"/>
      <c r="H137" s="4"/>
      <c r="I137" s="4"/>
      <c r="J137" s="3"/>
      <c r="K137" s="4"/>
    </row>
    <row r="138" spans="1:11" ht="45" customHeight="1" x14ac:dyDescent="0.3">
      <c r="A138" s="4"/>
      <c r="B138" s="3"/>
      <c r="C138" s="4"/>
      <c r="D138" s="3"/>
      <c r="E138" s="4"/>
      <c r="F138" s="4"/>
      <c r="G138" s="4"/>
      <c r="H138" s="4"/>
      <c r="I138" s="4"/>
      <c r="J138" s="3"/>
      <c r="K138" s="4"/>
    </row>
    <row r="139" spans="1:11" ht="45" customHeight="1" x14ac:dyDescent="0.3">
      <c r="A139" s="4"/>
      <c r="B139" s="3"/>
      <c r="C139" s="4"/>
      <c r="D139" s="3"/>
      <c r="E139" s="4"/>
      <c r="F139" s="4"/>
      <c r="G139" s="4"/>
      <c r="H139" s="4"/>
      <c r="I139" s="4"/>
      <c r="J139" s="3"/>
      <c r="K139" s="4"/>
    </row>
    <row r="140" spans="1:11" ht="45" customHeight="1" x14ac:dyDescent="0.3">
      <c r="A140" s="4"/>
      <c r="B140" s="3"/>
      <c r="C140" s="4"/>
      <c r="D140" s="3"/>
      <c r="E140" s="4"/>
      <c r="F140" s="4"/>
      <c r="G140" s="4"/>
      <c r="H140" s="4"/>
      <c r="I140" s="4"/>
      <c r="J140" s="3"/>
      <c r="K140" s="4"/>
    </row>
    <row r="141" spans="1:11" ht="45" customHeight="1" x14ac:dyDescent="0.3">
      <c r="A141" s="4"/>
      <c r="B141" s="3"/>
      <c r="C141" s="4"/>
      <c r="D141" s="3"/>
      <c r="E141" s="4"/>
      <c r="F141" s="4"/>
      <c r="G141" s="4"/>
      <c r="H141" s="4"/>
      <c r="I141" s="4"/>
      <c r="J141" s="3"/>
      <c r="K141" s="4"/>
    </row>
    <row r="142" spans="1:11" ht="45" customHeight="1" x14ac:dyDescent="0.3">
      <c r="A142" s="4"/>
      <c r="B142" s="3"/>
      <c r="C142" s="4"/>
      <c r="D142" s="3"/>
      <c r="E142" s="4"/>
      <c r="F142" s="4"/>
      <c r="G142" s="4"/>
      <c r="H142" s="4"/>
      <c r="I142" s="4"/>
      <c r="J142" s="3"/>
      <c r="K142" s="4"/>
    </row>
    <row r="143" spans="1:11" ht="45" customHeight="1" x14ac:dyDescent="0.3">
      <c r="A143" s="4"/>
      <c r="B143" s="3"/>
      <c r="C143" s="4"/>
      <c r="D143" s="3"/>
      <c r="E143" s="4"/>
      <c r="F143" s="4"/>
      <c r="G143" s="4"/>
      <c r="H143" s="4"/>
      <c r="I143" s="4"/>
      <c r="J143" s="3"/>
      <c r="K143" s="4"/>
    </row>
    <row r="144" spans="1:11" ht="45" customHeight="1" x14ac:dyDescent="0.3">
      <c r="A144" s="4"/>
      <c r="B144" s="3"/>
      <c r="C144" s="4"/>
      <c r="D144" s="3"/>
      <c r="E144" s="4"/>
      <c r="F144" s="4"/>
      <c r="G144" s="4"/>
      <c r="H144" s="4"/>
      <c r="I144" s="4"/>
      <c r="J144" s="3"/>
      <c r="K144" s="4"/>
    </row>
    <row r="145" spans="1:11" ht="45" customHeight="1" x14ac:dyDescent="0.3">
      <c r="A145" s="4"/>
      <c r="B145" s="3"/>
      <c r="C145" s="4"/>
      <c r="D145" s="3"/>
      <c r="E145" s="4"/>
      <c r="F145" s="4"/>
      <c r="G145" s="4"/>
      <c r="H145" s="4"/>
      <c r="I145" s="4"/>
      <c r="J145" s="3"/>
      <c r="K145" s="4"/>
    </row>
    <row r="146" spans="1:11" ht="45" customHeight="1" x14ac:dyDescent="0.3">
      <c r="A146" s="4"/>
      <c r="B146" s="3"/>
      <c r="C146" s="4"/>
      <c r="D146" s="3"/>
      <c r="E146" s="4"/>
      <c r="F146" s="4"/>
      <c r="G146" s="4"/>
      <c r="H146" s="4"/>
      <c r="I146" s="4"/>
      <c r="J146" s="3"/>
      <c r="K146" s="4"/>
    </row>
    <row r="147" spans="1:11" ht="45" customHeight="1" x14ac:dyDescent="0.3">
      <c r="A147" s="4"/>
      <c r="B147" s="3"/>
      <c r="C147" s="4"/>
      <c r="D147" s="3"/>
      <c r="E147" s="4"/>
      <c r="F147" s="4"/>
      <c r="G147" s="4"/>
      <c r="H147" s="4"/>
      <c r="I147" s="4"/>
      <c r="J147" s="3"/>
      <c r="K147" s="4"/>
    </row>
    <row r="148" spans="1:11" ht="45" customHeight="1" x14ac:dyDescent="0.3">
      <c r="A148" s="4"/>
      <c r="B148" s="3"/>
      <c r="C148" s="4"/>
      <c r="D148" s="3"/>
      <c r="E148" s="4"/>
      <c r="F148" s="4"/>
      <c r="G148" s="4"/>
      <c r="H148" s="4"/>
      <c r="I148" s="4"/>
      <c r="J148" s="3"/>
      <c r="K148" s="4"/>
    </row>
    <row r="149" spans="1:11" ht="45" customHeight="1" x14ac:dyDescent="0.3">
      <c r="A149" s="4"/>
      <c r="B149" s="3"/>
      <c r="C149" s="4"/>
      <c r="D149" s="3"/>
      <c r="E149" s="4"/>
      <c r="F149" s="4"/>
      <c r="G149" s="4"/>
      <c r="H149" s="4"/>
      <c r="I149" s="4"/>
      <c r="J149" s="3"/>
      <c r="K149" s="4"/>
    </row>
    <row r="150" spans="1:11" ht="45" customHeight="1" x14ac:dyDescent="0.3">
      <c r="A150" s="4"/>
      <c r="B150" s="3"/>
      <c r="C150" s="4"/>
      <c r="D150" s="3"/>
      <c r="E150" s="4"/>
      <c r="F150" s="4"/>
      <c r="G150" s="4"/>
      <c r="H150" s="4"/>
      <c r="I150" s="4"/>
      <c r="J150" s="3"/>
      <c r="K150" s="4"/>
    </row>
    <row r="151" spans="1:11" ht="45" customHeight="1" x14ac:dyDescent="0.3">
      <c r="A151" s="4"/>
      <c r="B151" s="3"/>
      <c r="C151" s="4"/>
      <c r="D151" s="3"/>
      <c r="E151" s="4"/>
      <c r="F151" s="4"/>
      <c r="G151" s="4"/>
      <c r="H151" s="4"/>
      <c r="I151" s="4"/>
      <c r="J151" s="3"/>
      <c r="K151" s="4"/>
    </row>
    <row r="152" spans="1:11" ht="45" customHeight="1" x14ac:dyDescent="0.3">
      <c r="A152" s="4"/>
      <c r="B152" s="3"/>
      <c r="C152" s="4"/>
      <c r="D152" s="3"/>
      <c r="E152" s="4"/>
      <c r="F152" s="4"/>
      <c r="G152" s="4"/>
      <c r="H152" s="4"/>
      <c r="I152" s="4"/>
      <c r="J152" s="3"/>
      <c r="K152" s="4"/>
    </row>
    <row r="153" spans="1:11" ht="45" customHeight="1" x14ac:dyDescent="0.3">
      <c r="A153" s="4"/>
      <c r="B153" s="3"/>
      <c r="C153" s="4"/>
      <c r="D153" s="3"/>
      <c r="E153" s="4"/>
      <c r="F153" s="4"/>
      <c r="G153" s="4"/>
      <c r="H153" s="4"/>
      <c r="I153" s="4"/>
      <c r="J153" s="3"/>
      <c r="K153" s="4"/>
    </row>
    <row r="154" spans="1:11" ht="45" customHeight="1" x14ac:dyDescent="0.3">
      <c r="A154" s="4"/>
      <c r="B154" s="3"/>
      <c r="C154" s="4"/>
      <c r="D154" s="3"/>
      <c r="E154" s="4"/>
      <c r="F154" s="4"/>
      <c r="G154" s="4"/>
      <c r="H154" s="4"/>
      <c r="I154" s="4"/>
      <c r="J154" s="3"/>
      <c r="K154" s="4"/>
    </row>
    <row r="155" spans="1:11" ht="45" customHeight="1" x14ac:dyDescent="0.3">
      <c r="A155" s="4"/>
      <c r="B155" s="3"/>
      <c r="C155" s="4"/>
      <c r="D155" s="3"/>
      <c r="E155" s="4"/>
      <c r="F155" s="4"/>
      <c r="G155" s="4"/>
      <c r="H155" s="4"/>
      <c r="I155" s="4"/>
      <c r="J155" s="3"/>
      <c r="K155" s="4"/>
    </row>
    <row r="156" spans="1:11" ht="45" customHeight="1" x14ac:dyDescent="0.3">
      <c r="A156" s="4"/>
      <c r="B156" s="3"/>
      <c r="C156" s="4"/>
      <c r="D156" s="3"/>
      <c r="E156" s="4"/>
      <c r="F156" s="4"/>
      <c r="G156" s="4"/>
      <c r="H156" s="4"/>
      <c r="I156" s="4"/>
      <c r="J156" s="3"/>
      <c r="K156" s="4"/>
    </row>
    <row r="157" spans="1:11" ht="45" customHeight="1" x14ac:dyDescent="0.3">
      <c r="A157" s="4"/>
      <c r="B157" s="3"/>
      <c r="C157" s="4"/>
      <c r="D157" s="3"/>
      <c r="E157" s="4"/>
      <c r="F157" s="4"/>
      <c r="G157" s="4"/>
      <c r="H157" s="4"/>
      <c r="I157" s="4"/>
      <c r="J157" s="3"/>
      <c r="K157" s="4"/>
    </row>
    <row r="158" spans="1:11" ht="45" customHeight="1" x14ac:dyDescent="0.3">
      <c r="A158" s="4"/>
      <c r="B158" s="3"/>
      <c r="C158" s="4"/>
      <c r="D158" s="3"/>
      <c r="E158" s="4"/>
      <c r="F158" s="4"/>
      <c r="G158" s="4"/>
      <c r="H158" s="4"/>
      <c r="I158" s="4"/>
      <c r="J158" s="3"/>
      <c r="K158" s="4"/>
    </row>
    <row r="159" spans="1:11" ht="45" customHeight="1" x14ac:dyDescent="0.3">
      <c r="A159" s="4"/>
      <c r="B159" s="3"/>
      <c r="C159" s="4"/>
      <c r="D159" s="3"/>
      <c r="E159" s="4"/>
      <c r="F159" s="4"/>
      <c r="G159" s="4"/>
      <c r="H159" s="4"/>
      <c r="I159" s="4"/>
      <c r="J159" s="3"/>
      <c r="K159" s="4"/>
    </row>
    <row r="160" spans="1:11" ht="45" customHeight="1" x14ac:dyDescent="0.3">
      <c r="A160" s="4"/>
      <c r="B160" s="3"/>
      <c r="C160" s="4"/>
      <c r="D160" s="3"/>
      <c r="E160" s="4"/>
      <c r="F160" s="4"/>
      <c r="G160" s="4"/>
      <c r="H160" s="4"/>
      <c r="I160" s="4"/>
      <c r="J160" s="3"/>
      <c r="K160" s="4"/>
    </row>
    <row r="161" spans="1:11" ht="45" customHeight="1" x14ac:dyDescent="0.3">
      <c r="A161" s="4"/>
      <c r="B161" s="3"/>
      <c r="C161" s="4"/>
      <c r="D161" s="3"/>
      <c r="E161" s="4"/>
      <c r="F161" s="4"/>
      <c r="G161" s="4"/>
      <c r="H161" s="4"/>
      <c r="I161" s="4"/>
      <c r="J161" s="3"/>
      <c r="K161" s="4"/>
    </row>
    <row r="162" spans="1:11" ht="45" customHeight="1" x14ac:dyDescent="0.3">
      <c r="A162" s="4"/>
      <c r="B162" s="3"/>
      <c r="C162" s="4"/>
      <c r="D162" s="3"/>
      <c r="E162" s="4"/>
      <c r="F162" s="4"/>
      <c r="G162" s="4"/>
      <c r="H162" s="4"/>
      <c r="I162" s="4"/>
      <c r="J162" s="3"/>
      <c r="K162" s="4"/>
    </row>
    <row r="163" spans="1:11" ht="45" customHeight="1" x14ac:dyDescent="0.3">
      <c r="A163" s="4"/>
      <c r="B163" s="3"/>
      <c r="C163" s="4"/>
      <c r="D163" s="3"/>
      <c r="E163" s="4"/>
      <c r="F163" s="4"/>
      <c r="G163" s="4"/>
      <c r="H163" s="4"/>
      <c r="I163" s="4"/>
      <c r="J163" s="3"/>
      <c r="K163" s="4"/>
    </row>
    <row r="164" spans="1:11" ht="45" customHeight="1" x14ac:dyDescent="0.3">
      <c r="A164" s="4"/>
      <c r="B164" s="3"/>
      <c r="C164" s="4"/>
      <c r="D164" s="3"/>
      <c r="E164" s="4"/>
      <c r="F164" s="4"/>
      <c r="G164" s="4"/>
      <c r="H164" s="4"/>
      <c r="I164" s="4"/>
      <c r="J164" s="3"/>
      <c r="K164" s="4"/>
    </row>
    <row r="165" spans="1:11" ht="45" customHeight="1" x14ac:dyDescent="0.3">
      <c r="A165" s="4"/>
      <c r="B165" s="3"/>
      <c r="C165" s="4"/>
      <c r="D165" s="3"/>
      <c r="E165" s="4"/>
      <c r="F165" s="4"/>
      <c r="G165" s="4"/>
      <c r="H165" s="4"/>
      <c r="I165" s="4"/>
      <c r="J165" s="3"/>
      <c r="K165" s="4"/>
    </row>
    <row r="166" spans="1:11" ht="45" customHeight="1" x14ac:dyDescent="0.3">
      <c r="A166" s="4"/>
      <c r="B166" s="3"/>
      <c r="C166" s="4"/>
      <c r="D166" s="3"/>
      <c r="E166" s="4"/>
      <c r="F166" s="4"/>
      <c r="G166" s="4"/>
      <c r="H166" s="4"/>
      <c r="I166" s="4"/>
      <c r="J166" s="3"/>
      <c r="K166" s="4"/>
    </row>
    <row r="167" spans="1:11" ht="45" customHeight="1" x14ac:dyDescent="0.3">
      <c r="A167" s="4"/>
      <c r="B167" s="3"/>
      <c r="C167" s="4"/>
      <c r="D167" s="3"/>
      <c r="E167" s="4"/>
      <c r="F167" s="4"/>
      <c r="G167" s="4"/>
      <c r="H167" s="4"/>
      <c r="I167" s="4"/>
      <c r="J167" s="3"/>
      <c r="K167" s="4"/>
    </row>
    <row r="168" spans="1:11" ht="45" customHeight="1" x14ac:dyDescent="0.3">
      <c r="A168" s="4"/>
      <c r="B168" s="3"/>
      <c r="C168" s="4"/>
      <c r="D168" s="3"/>
      <c r="E168" s="4"/>
      <c r="F168" s="4"/>
      <c r="G168" s="4"/>
      <c r="H168" s="4"/>
      <c r="I168" s="4"/>
      <c r="J168" s="3"/>
      <c r="K168" s="4"/>
    </row>
    <row r="169" spans="1:11" ht="45" customHeight="1" x14ac:dyDescent="0.3">
      <c r="A169" s="4"/>
      <c r="B169" s="3"/>
      <c r="C169" s="4"/>
      <c r="D169" s="3"/>
      <c r="E169" s="4"/>
      <c r="F169" s="4"/>
      <c r="G169" s="4"/>
      <c r="H169" s="4"/>
      <c r="I169" s="4"/>
      <c r="J169" s="3"/>
      <c r="K169" s="4"/>
    </row>
    <row r="170" spans="1:11" ht="45" customHeight="1" x14ac:dyDescent="0.3">
      <c r="A170" s="4"/>
      <c r="B170" s="3"/>
      <c r="C170" s="4"/>
      <c r="D170" s="3"/>
      <c r="E170" s="4"/>
      <c r="F170" s="4"/>
      <c r="G170" s="4"/>
      <c r="H170" s="4"/>
      <c r="I170" s="4"/>
      <c r="J170" s="3"/>
      <c r="K170" s="4"/>
    </row>
    <row r="171" spans="1:11" ht="45" customHeight="1" x14ac:dyDescent="0.3">
      <c r="A171" s="4"/>
      <c r="B171" s="3"/>
      <c r="C171" s="4"/>
      <c r="D171" s="3"/>
      <c r="E171" s="4"/>
      <c r="F171" s="4"/>
      <c r="G171" s="4"/>
      <c r="H171" s="4"/>
      <c r="I171" s="4"/>
      <c r="J171" s="3"/>
      <c r="K171" s="4"/>
    </row>
    <row r="172" spans="1:11" ht="45" customHeight="1" x14ac:dyDescent="0.3">
      <c r="A172" s="4"/>
      <c r="B172" s="3"/>
      <c r="C172" s="4"/>
      <c r="D172" s="3"/>
      <c r="E172" s="4"/>
      <c r="F172" s="4"/>
      <c r="G172" s="4"/>
      <c r="H172" s="4"/>
      <c r="I172" s="4"/>
      <c r="J172" s="3"/>
      <c r="K172" s="4"/>
    </row>
    <row r="173" spans="1:11" ht="45" customHeight="1" x14ac:dyDescent="0.3">
      <c r="A173" s="4"/>
      <c r="B173" s="3"/>
      <c r="C173" s="4"/>
      <c r="D173" s="3"/>
      <c r="E173" s="4"/>
      <c r="F173" s="4"/>
      <c r="G173" s="4"/>
      <c r="H173" s="4"/>
      <c r="I173" s="4"/>
      <c r="J173" s="3"/>
      <c r="K173" s="4"/>
    </row>
    <row r="174" spans="1:11" ht="45" customHeight="1" x14ac:dyDescent="0.3">
      <c r="A174" s="4"/>
      <c r="B174" s="3"/>
      <c r="C174" s="4"/>
      <c r="D174" s="3"/>
      <c r="E174" s="4"/>
      <c r="F174" s="4"/>
      <c r="G174" s="4"/>
      <c r="H174" s="4"/>
      <c r="I174" s="4"/>
      <c r="J174" s="3"/>
      <c r="K174" s="4"/>
    </row>
    <row r="175" spans="1:11" ht="45" customHeight="1" x14ac:dyDescent="0.3">
      <c r="A175" s="4"/>
      <c r="B175" s="3"/>
      <c r="C175" s="4"/>
      <c r="D175" s="3"/>
      <c r="E175" s="4"/>
      <c r="F175" s="4"/>
      <c r="G175" s="4"/>
      <c r="H175" s="4"/>
      <c r="I175" s="4"/>
      <c r="J175" s="3"/>
      <c r="K175" s="4"/>
    </row>
    <row r="176" spans="1:11" ht="45" customHeight="1" x14ac:dyDescent="0.3">
      <c r="A176" s="4"/>
      <c r="B176" s="3"/>
      <c r="C176" s="4"/>
      <c r="D176" s="3"/>
      <c r="E176" s="4"/>
      <c r="F176" s="4"/>
      <c r="G176" s="4"/>
      <c r="H176" s="4"/>
      <c r="I176" s="4"/>
      <c r="J176" s="3"/>
      <c r="K176" s="4"/>
    </row>
    <row r="177" spans="1:11" ht="45" customHeight="1" x14ac:dyDescent="0.3">
      <c r="A177" s="4"/>
      <c r="B177" s="3"/>
      <c r="C177" s="4"/>
      <c r="D177" s="3"/>
      <c r="E177" s="4"/>
      <c r="F177" s="4"/>
      <c r="G177" s="4"/>
      <c r="H177" s="4"/>
      <c r="I177" s="4"/>
      <c r="J177" s="3"/>
      <c r="K177" s="4"/>
    </row>
    <row r="178" spans="1:11" ht="45" customHeight="1" x14ac:dyDescent="0.3">
      <c r="A178" s="4"/>
      <c r="B178" s="3"/>
      <c r="C178" s="4"/>
      <c r="D178" s="3"/>
      <c r="E178" s="4"/>
      <c r="F178" s="4"/>
      <c r="G178" s="4"/>
      <c r="H178" s="4"/>
      <c r="I178" s="4"/>
      <c r="J178" s="3"/>
      <c r="K178" s="4"/>
    </row>
    <row r="179" spans="1:11" ht="45" customHeight="1" x14ac:dyDescent="0.3">
      <c r="A179" s="4"/>
      <c r="B179" s="3"/>
      <c r="C179" s="4"/>
      <c r="D179" s="3"/>
      <c r="E179" s="4"/>
      <c r="F179" s="4"/>
      <c r="G179" s="4"/>
      <c r="H179" s="4"/>
      <c r="I179" s="4"/>
      <c r="J179" s="3"/>
      <c r="K179" s="4"/>
    </row>
    <row r="180" spans="1:11" ht="45" customHeight="1" x14ac:dyDescent="0.3">
      <c r="A180" s="4"/>
      <c r="B180" s="3"/>
      <c r="C180" s="4"/>
      <c r="D180" s="3"/>
      <c r="E180" s="4"/>
      <c r="F180" s="4"/>
      <c r="G180" s="4"/>
      <c r="H180" s="4"/>
      <c r="I180" s="4"/>
      <c r="J180" s="3"/>
      <c r="K180" s="4"/>
    </row>
    <row r="181" spans="1:11" ht="45" customHeight="1" x14ac:dyDescent="0.3">
      <c r="A181" s="4"/>
      <c r="B181" s="3"/>
      <c r="C181" s="4"/>
      <c r="D181" s="3"/>
      <c r="E181" s="4"/>
      <c r="F181" s="4"/>
      <c r="G181" s="4"/>
      <c r="H181" s="4"/>
      <c r="I181" s="4"/>
      <c r="J181" s="3"/>
      <c r="K181" s="4"/>
    </row>
    <row r="182" spans="1:11" ht="45" customHeight="1" x14ac:dyDescent="0.3">
      <c r="A182" s="4"/>
      <c r="B182" s="3"/>
      <c r="C182" s="4"/>
      <c r="D182" s="3"/>
      <c r="E182" s="4"/>
      <c r="F182" s="4"/>
      <c r="G182" s="4"/>
      <c r="H182" s="4"/>
      <c r="I182" s="4"/>
      <c r="J182" s="3"/>
      <c r="K182" s="4"/>
    </row>
    <row r="183" spans="1:11" ht="45" customHeight="1" x14ac:dyDescent="0.3">
      <c r="A183" s="4"/>
      <c r="B183" s="3"/>
      <c r="C183" s="4"/>
      <c r="D183" s="3"/>
      <c r="E183" s="4"/>
      <c r="F183" s="4"/>
      <c r="G183" s="4"/>
      <c r="H183" s="4"/>
      <c r="I183" s="4"/>
      <c r="J183" s="3"/>
      <c r="K183" s="4"/>
    </row>
    <row r="184" spans="1:11" ht="45" customHeight="1" x14ac:dyDescent="0.3">
      <c r="A184" s="4"/>
      <c r="B184" s="3"/>
      <c r="C184" s="4"/>
      <c r="D184" s="3"/>
      <c r="E184" s="4"/>
      <c r="F184" s="4"/>
      <c r="G184" s="4"/>
      <c r="H184" s="4"/>
      <c r="I184" s="4"/>
      <c r="J184" s="3"/>
      <c r="K184" s="4"/>
    </row>
    <row r="185" spans="1:11" ht="45" customHeight="1" x14ac:dyDescent="0.3">
      <c r="A185" s="4"/>
      <c r="B185" s="3"/>
      <c r="C185" s="4"/>
      <c r="D185" s="3"/>
      <c r="E185" s="4"/>
      <c r="F185" s="4"/>
      <c r="G185" s="4"/>
      <c r="H185" s="4"/>
      <c r="I185" s="4"/>
      <c r="J185" s="3"/>
      <c r="K185" s="4"/>
    </row>
    <row r="186" spans="1:11" ht="45" customHeight="1" x14ac:dyDescent="0.3">
      <c r="A186" s="4"/>
      <c r="B186" s="3"/>
      <c r="C186" s="4"/>
      <c r="D186" s="3"/>
      <c r="E186" s="4"/>
      <c r="F186" s="4"/>
      <c r="G186" s="4"/>
      <c r="H186" s="4"/>
      <c r="I186" s="4"/>
      <c r="J186" s="3"/>
      <c r="K186" s="4"/>
    </row>
    <row r="187" spans="1:11" ht="45" customHeight="1" x14ac:dyDescent="0.3">
      <c r="A187" s="4"/>
      <c r="B187" s="3"/>
      <c r="C187" s="4"/>
      <c r="D187" s="3"/>
      <c r="E187" s="4"/>
      <c r="F187" s="4"/>
      <c r="G187" s="4"/>
      <c r="H187" s="4"/>
      <c r="I187" s="4"/>
      <c r="J187" s="3"/>
      <c r="K187" s="4"/>
    </row>
    <row r="188" spans="1:11" ht="45" customHeight="1" x14ac:dyDescent="0.3">
      <c r="A188" s="4"/>
      <c r="B188" s="3"/>
      <c r="C188" s="4"/>
      <c r="D188" s="3"/>
      <c r="E188" s="4"/>
      <c r="F188" s="4"/>
      <c r="G188" s="4"/>
      <c r="H188" s="4"/>
      <c r="I188" s="4"/>
      <c r="J188" s="3"/>
      <c r="K188" s="4"/>
    </row>
    <row r="189" spans="1:11" ht="45" customHeight="1" x14ac:dyDescent="0.3">
      <c r="A189" s="4"/>
      <c r="B189" s="3"/>
      <c r="C189" s="4"/>
      <c r="D189" s="3"/>
      <c r="E189" s="4"/>
      <c r="F189" s="4"/>
      <c r="G189" s="4"/>
      <c r="H189" s="4"/>
      <c r="I189" s="4"/>
      <c r="J189" s="3"/>
      <c r="K189" s="4"/>
    </row>
    <row r="190" spans="1:11" ht="45" customHeight="1" x14ac:dyDescent="0.3">
      <c r="A190" s="4"/>
      <c r="B190" s="3"/>
      <c r="C190" s="4"/>
      <c r="D190" s="3"/>
      <c r="E190" s="4"/>
      <c r="F190" s="4"/>
      <c r="G190" s="4"/>
      <c r="H190" s="4"/>
      <c r="I190" s="4"/>
      <c r="J190" s="3"/>
      <c r="K190" s="4"/>
    </row>
    <row r="191" spans="1:11" ht="45" customHeight="1" x14ac:dyDescent="0.3">
      <c r="A191" s="4"/>
      <c r="B191" s="3"/>
      <c r="C191" s="4"/>
      <c r="D191" s="3"/>
      <c r="E191" s="4"/>
      <c r="F191" s="4"/>
      <c r="G191" s="4"/>
      <c r="H191" s="4"/>
      <c r="I191" s="4"/>
      <c r="J191" s="3"/>
      <c r="K191" s="4"/>
    </row>
    <row r="192" spans="1:11" ht="45" customHeight="1" x14ac:dyDescent="0.3">
      <c r="A192" s="4"/>
      <c r="B192" s="3"/>
      <c r="C192" s="4"/>
      <c r="D192" s="3"/>
      <c r="E192" s="4"/>
      <c r="F192" s="4"/>
      <c r="G192" s="4"/>
      <c r="H192" s="4"/>
      <c r="I192" s="4"/>
      <c r="J192" s="3"/>
      <c r="K192" s="4"/>
    </row>
    <row r="193" spans="1:11" ht="45" customHeight="1" x14ac:dyDescent="0.3">
      <c r="A193" s="4"/>
      <c r="B193" s="3"/>
      <c r="C193" s="4"/>
      <c r="D193" s="3"/>
      <c r="E193" s="4"/>
      <c r="F193" s="4"/>
      <c r="G193" s="4"/>
      <c r="H193" s="4"/>
      <c r="I193" s="4"/>
      <c r="J193" s="3"/>
      <c r="K193" s="4"/>
    </row>
    <row r="194" spans="1:11" ht="45" customHeight="1" x14ac:dyDescent="0.3">
      <c r="A194" s="4"/>
      <c r="B194" s="3"/>
      <c r="C194" s="4"/>
      <c r="D194" s="3"/>
      <c r="E194" s="4"/>
      <c r="F194" s="4"/>
      <c r="G194" s="4"/>
      <c r="H194" s="4"/>
      <c r="I194" s="4"/>
      <c r="J194" s="3"/>
      <c r="K194" s="4"/>
    </row>
    <row r="195" spans="1:11" ht="45" customHeight="1" x14ac:dyDescent="0.3">
      <c r="A195" s="4"/>
      <c r="B195" s="3"/>
      <c r="C195" s="4"/>
      <c r="D195" s="3"/>
      <c r="E195" s="4"/>
      <c r="F195" s="4"/>
      <c r="G195" s="4"/>
      <c r="H195" s="4"/>
      <c r="I195" s="4"/>
      <c r="J195" s="3"/>
      <c r="K195" s="4"/>
    </row>
    <row r="196" spans="1:11" ht="45" customHeight="1" x14ac:dyDescent="0.3">
      <c r="A196" s="4"/>
      <c r="B196" s="3"/>
      <c r="C196" s="4"/>
      <c r="D196" s="3"/>
      <c r="E196" s="4"/>
      <c r="F196" s="4"/>
      <c r="G196" s="4"/>
      <c r="H196" s="4"/>
      <c r="I196" s="4"/>
      <c r="J196" s="3"/>
      <c r="K196" s="4"/>
    </row>
    <row r="197" spans="1:11" ht="45" customHeight="1" x14ac:dyDescent="0.3">
      <c r="A197" s="4"/>
      <c r="B197" s="3"/>
      <c r="C197" s="4"/>
      <c r="D197" s="3"/>
      <c r="E197" s="4"/>
      <c r="F197" s="4"/>
      <c r="G197" s="4"/>
      <c r="H197" s="4"/>
      <c r="I197" s="4"/>
      <c r="J197" s="3"/>
      <c r="K197" s="4"/>
    </row>
    <row r="198" spans="1:11" ht="45" customHeight="1" x14ac:dyDescent="0.3">
      <c r="A198" s="4"/>
      <c r="B198" s="3"/>
      <c r="C198" s="4"/>
      <c r="D198" s="3"/>
      <c r="E198" s="4"/>
      <c r="F198" s="4"/>
      <c r="G198" s="4"/>
      <c r="H198" s="4"/>
      <c r="I198" s="4"/>
      <c r="J198" s="3"/>
      <c r="K198" s="4"/>
    </row>
    <row r="199" spans="1:11" ht="45" customHeight="1" x14ac:dyDescent="0.3">
      <c r="A199" s="4"/>
      <c r="B199" s="3"/>
      <c r="C199" s="4"/>
      <c r="D199" s="3"/>
      <c r="E199" s="4"/>
      <c r="F199" s="4"/>
      <c r="G199" s="4"/>
      <c r="H199" s="4"/>
      <c r="I199" s="4"/>
      <c r="J199" s="3"/>
      <c r="K199" s="4"/>
    </row>
    <row r="200" spans="1:11" ht="45" customHeight="1" x14ac:dyDescent="0.3">
      <c r="A200" s="4"/>
      <c r="B200" s="3"/>
      <c r="C200" s="4"/>
      <c r="D200" s="3"/>
      <c r="E200" s="4"/>
      <c r="F200" s="4"/>
      <c r="G200" s="4"/>
      <c r="H200" s="4"/>
      <c r="I200" s="4"/>
      <c r="J200" s="3"/>
      <c r="K200" s="4"/>
    </row>
    <row r="201" spans="1:11" ht="45" customHeight="1" x14ac:dyDescent="0.3">
      <c r="A201" s="4"/>
      <c r="B201" s="3"/>
      <c r="C201" s="4"/>
      <c r="D201" s="3"/>
      <c r="E201" s="4"/>
      <c r="F201" s="4"/>
      <c r="G201" s="4"/>
      <c r="H201" s="4"/>
      <c r="I201" s="4"/>
      <c r="J201" s="3"/>
      <c r="K201" s="4"/>
    </row>
    <row r="202" spans="1:11" ht="45" customHeight="1" x14ac:dyDescent="0.3">
      <c r="A202" s="4"/>
      <c r="B202" s="3"/>
      <c r="C202" s="4"/>
      <c r="D202" s="3"/>
      <c r="E202" s="4"/>
      <c r="F202" s="4"/>
      <c r="G202" s="4"/>
      <c r="H202" s="4"/>
      <c r="I202" s="4"/>
      <c r="J202" s="3"/>
      <c r="K202" s="4"/>
    </row>
    <row r="203" spans="1:11" ht="45" customHeight="1" x14ac:dyDescent="0.3">
      <c r="A203" s="4"/>
      <c r="B203" s="3"/>
      <c r="C203" s="4"/>
      <c r="D203" s="3"/>
      <c r="E203" s="4"/>
      <c r="F203" s="4"/>
      <c r="G203" s="4"/>
      <c r="H203" s="4"/>
      <c r="I203" s="4"/>
      <c r="J203" s="3"/>
      <c r="K203" s="4"/>
    </row>
  </sheetData>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1708-0CC3-46CB-8F6C-A090E9208DE0}">
  <sheetPr codeName="Tabelle8"/>
  <dimension ref="A1:CV203"/>
  <sheetViews>
    <sheetView workbookViewId="0">
      <pane ySplit="1" topLeftCell="A2" activePane="bottomLeft" state="frozen"/>
      <selection activeCell="B2" sqref="B2"/>
      <selection pane="bottomLeft" activeCell="A2" sqref="A2"/>
    </sheetView>
  </sheetViews>
  <sheetFormatPr baseColWidth="10" defaultColWidth="10" defaultRowHeight="29.4" customHeight="1" x14ac:dyDescent="0.3"/>
  <cols>
    <col min="1" max="1" width="4.6640625" style="1" customWidth="1"/>
    <col min="2" max="2" width="27.5546875" style="5" customWidth="1"/>
    <col min="3" max="3" width="14.44140625" style="1" customWidth="1"/>
    <col min="4" max="4" width="64.33203125" style="12" customWidth="1"/>
    <col min="5" max="6" width="14.44140625" style="1" customWidth="1"/>
    <col min="7" max="9" width="7" style="1" bestFit="1" customWidth="1"/>
    <col min="10" max="10" width="27.88671875" style="5" customWidth="1"/>
    <col min="11" max="11" width="8.21875" style="1" bestFit="1" customWidth="1"/>
    <col min="12" max="12" width="8.33203125" style="1" bestFit="1" customWidth="1"/>
    <col min="13" max="14" width="7.21875" style="1" bestFit="1" customWidth="1"/>
    <col min="15" max="15" width="7.33203125" style="1" bestFit="1" customWidth="1"/>
    <col min="16" max="18" width="7" style="1" bestFit="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100" s="2" customFormat="1" ht="29.4" customHeight="1" x14ac:dyDescent="0.3">
      <c r="A1" s="8" t="s">
        <v>3</v>
      </c>
      <c r="B1" s="13" t="s">
        <v>410</v>
      </c>
      <c r="C1" s="10" t="s">
        <v>2</v>
      </c>
      <c r="D1" s="9" t="s">
        <v>1</v>
      </c>
      <c r="E1" s="10" t="s">
        <v>0</v>
      </c>
      <c r="F1" s="10" t="s">
        <v>411</v>
      </c>
      <c r="G1" s="10" t="s">
        <v>406</v>
      </c>
      <c r="H1" s="10" t="s">
        <v>407</v>
      </c>
      <c r="I1" s="10" t="s">
        <v>408</v>
      </c>
      <c r="J1" s="9" t="s">
        <v>1798</v>
      </c>
      <c r="K1" s="9" t="s">
        <v>441</v>
      </c>
      <c r="L1" s="9" t="s">
        <v>420</v>
      </c>
      <c r="M1" s="6" t="s">
        <v>452</v>
      </c>
      <c r="N1" s="6" t="s">
        <v>453</v>
      </c>
      <c r="O1" s="6" t="s">
        <v>454</v>
      </c>
      <c r="P1" s="6" t="s">
        <v>406</v>
      </c>
      <c r="Q1" s="6" t="s">
        <v>407</v>
      </c>
      <c r="R1" s="6" t="s">
        <v>408</v>
      </c>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100" s="2" customFormat="1" ht="29.4" customHeight="1" x14ac:dyDescent="0.3">
      <c r="A2" s="15" t="s">
        <v>1699</v>
      </c>
      <c r="B2" s="3" t="s">
        <v>456</v>
      </c>
      <c r="C2" s="4" t="str">
        <f ca="1">A2&amp;"| "&amp;E2</f>
        <v>001| 20 * 18 =</v>
      </c>
      <c r="D2" s="11" t="str">
        <f ca="1">"Wissenstest zum großen Einmaleins. Unter dem Text steht eine Aufgabe und vier Auswahlmöglichkeiten für die Antwort. Welche Antwort ist die richtige. &lt;br&gt;"&amp;M2&amp;" * "&amp;N2&amp;" ="</f>
        <v>Wissenstest zum großen Einmaleins. Unter dem Text steht eine Aufgabe und vier Auswahlmöglichkeiten für die Antwort. Welche Antwort ist die richtige. &lt;br&gt;20 * 18 =</v>
      </c>
      <c r="E2" s="4" t="str">
        <f ca="1">M2&amp;" * "&amp;N2&amp;" ="</f>
        <v>20 * 18 =</v>
      </c>
      <c r="F2" s="4">
        <f ca="1">O2</f>
        <v>360</v>
      </c>
      <c r="G2" s="4">
        <f t="shared" ref="G2:I17" ca="1" si="0">P2</f>
        <v>378</v>
      </c>
      <c r="H2" s="4">
        <f t="shared" ca="1" si="0"/>
        <v>342</v>
      </c>
      <c r="I2" s="4">
        <f t="shared" ca="1" si="0"/>
        <v>361</v>
      </c>
      <c r="J2" s="3" t="s">
        <v>458</v>
      </c>
      <c r="K2" s="4"/>
      <c r="L2" s="1"/>
      <c r="M2" s="1">
        <f ca="1">RANDBETWEEN(10,20)</f>
        <v>20</v>
      </c>
      <c r="N2" s="1">
        <f ca="1">RANDBETWEEN(2,20)</f>
        <v>18</v>
      </c>
      <c r="O2" s="1">
        <f ca="1">M2*N2</f>
        <v>360</v>
      </c>
      <c r="P2" s="1">
        <f ca="1">(M2+1)*N2</f>
        <v>378</v>
      </c>
      <c r="Q2" s="1">
        <f ca="1">(M2-1)*N2</f>
        <v>342</v>
      </c>
      <c r="R2" s="1">
        <f ca="1">O2+1</f>
        <v>361</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100" s="2" customFormat="1" ht="29.4" customHeight="1" x14ac:dyDescent="0.3">
      <c r="A3" s="15" t="s">
        <v>1700</v>
      </c>
      <c r="B3" s="3" t="s">
        <v>456</v>
      </c>
      <c r="C3" s="4" t="str">
        <f t="shared" ref="C3:C66" ca="1" si="1">A3&amp;"| "&amp;E3</f>
        <v>002| 17 * 20 =</v>
      </c>
      <c r="D3" s="11" t="str">
        <f t="shared" ref="D3:D66" ca="1" si="2">"Wissenstest zum großen Einmaleins. Unter dem Text steht eine Aufgabe und vier Auswahlmöglichkeiten für die Antwort. Welche Antwort ist die richtige. &lt;br&gt;"&amp;M3&amp;" * "&amp;N3&amp;" ="</f>
        <v>Wissenstest zum großen Einmaleins. Unter dem Text steht eine Aufgabe und vier Auswahlmöglichkeiten für die Antwort. Welche Antwort ist die richtige. &lt;br&gt;17 * 20 =</v>
      </c>
      <c r="E3" s="4" t="str">
        <f t="shared" ref="E3:E66" ca="1" si="3">M3&amp;" * "&amp;N3&amp;" ="</f>
        <v>17 * 20 =</v>
      </c>
      <c r="F3" s="4">
        <f t="shared" ref="F3:I18" ca="1" si="4">O3</f>
        <v>340</v>
      </c>
      <c r="G3" s="4">
        <f t="shared" ca="1" si="0"/>
        <v>360</v>
      </c>
      <c r="H3" s="4">
        <f t="shared" ca="1" si="0"/>
        <v>320</v>
      </c>
      <c r="I3" s="4">
        <f t="shared" ca="1" si="0"/>
        <v>341</v>
      </c>
      <c r="J3" s="3" t="s">
        <v>458</v>
      </c>
      <c r="K3" s="4"/>
      <c r="L3" s="1"/>
      <c r="M3" s="1">
        <f t="shared" ref="M3:M66" ca="1" si="5">RANDBETWEEN(10,20)</f>
        <v>17</v>
      </c>
      <c r="N3" s="1">
        <f t="shared" ref="N3:N66" ca="1" si="6">RANDBETWEEN(2,20)</f>
        <v>20</v>
      </c>
      <c r="O3" s="1">
        <f t="shared" ref="O3:O66" ca="1" si="7">M3*N3</f>
        <v>340</v>
      </c>
      <c r="P3" s="1">
        <f t="shared" ref="P3:P66" ca="1" si="8">(M3+1)*N3</f>
        <v>360</v>
      </c>
      <c r="Q3" s="1">
        <f t="shared" ref="Q3:Q66" ca="1" si="9">(M3-1)*N3</f>
        <v>320</v>
      </c>
      <c r="R3" s="1">
        <f t="shared" ref="R3:R66" ca="1" si="10">O3+1</f>
        <v>341</v>
      </c>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s="2" customFormat="1" ht="29.4" customHeight="1" x14ac:dyDescent="0.3">
      <c r="A4" s="15" t="s">
        <v>1701</v>
      </c>
      <c r="B4" s="3" t="s">
        <v>456</v>
      </c>
      <c r="C4" s="4" t="str">
        <f t="shared" ca="1" si="1"/>
        <v>003| 10 * 12 =</v>
      </c>
      <c r="D4" s="11" t="str">
        <f t="shared" ca="1" si="2"/>
        <v>Wissenstest zum großen Einmaleins. Unter dem Text steht eine Aufgabe und vier Auswahlmöglichkeiten für die Antwort. Welche Antwort ist die richtige. &lt;br&gt;10 * 12 =</v>
      </c>
      <c r="E4" s="4" t="str">
        <f t="shared" ca="1" si="3"/>
        <v>10 * 12 =</v>
      </c>
      <c r="F4" s="4">
        <f t="shared" ca="1" si="4"/>
        <v>120</v>
      </c>
      <c r="G4" s="4">
        <f t="shared" ca="1" si="0"/>
        <v>132</v>
      </c>
      <c r="H4" s="4">
        <f t="shared" ca="1" si="0"/>
        <v>108</v>
      </c>
      <c r="I4" s="4">
        <f t="shared" ca="1" si="0"/>
        <v>121</v>
      </c>
      <c r="J4" s="3" t="s">
        <v>458</v>
      </c>
      <c r="K4" s="4"/>
      <c r="L4" s="1"/>
      <c r="M4" s="1">
        <f t="shared" ca="1" si="5"/>
        <v>10</v>
      </c>
      <c r="N4" s="1">
        <f t="shared" ca="1" si="6"/>
        <v>12</v>
      </c>
      <c r="O4" s="1">
        <f t="shared" ca="1" si="7"/>
        <v>120</v>
      </c>
      <c r="P4" s="1">
        <f t="shared" ca="1" si="8"/>
        <v>132</v>
      </c>
      <c r="Q4" s="1">
        <f t="shared" ca="1" si="9"/>
        <v>108</v>
      </c>
      <c r="R4" s="1">
        <f t="shared" ca="1" si="10"/>
        <v>121</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row>
    <row r="5" spans="1:100" ht="29.4" customHeight="1" x14ac:dyDescent="0.3">
      <c r="A5" s="15" t="s">
        <v>1702</v>
      </c>
      <c r="B5" s="3" t="s">
        <v>456</v>
      </c>
      <c r="C5" s="4" t="str">
        <f t="shared" ca="1" si="1"/>
        <v>004| 10 * 3 =</v>
      </c>
      <c r="D5" s="11" t="str">
        <f t="shared" ca="1" si="2"/>
        <v>Wissenstest zum großen Einmaleins. Unter dem Text steht eine Aufgabe und vier Auswahlmöglichkeiten für die Antwort. Welche Antwort ist die richtige. &lt;br&gt;10 * 3 =</v>
      </c>
      <c r="E5" s="4" t="str">
        <f t="shared" ca="1" si="3"/>
        <v>10 * 3 =</v>
      </c>
      <c r="F5" s="4">
        <f t="shared" ca="1" si="4"/>
        <v>30</v>
      </c>
      <c r="G5" s="4">
        <f t="shared" ca="1" si="0"/>
        <v>33</v>
      </c>
      <c r="H5" s="4">
        <f t="shared" ca="1" si="0"/>
        <v>27</v>
      </c>
      <c r="I5" s="4">
        <f t="shared" ca="1" si="0"/>
        <v>31</v>
      </c>
      <c r="J5" s="3" t="s">
        <v>458</v>
      </c>
      <c r="K5" s="4"/>
      <c r="M5" s="1">
        <f t="shared" ca="1" si="5"/>
        <v>10</v>
      </c>
      <c r="N5" s="1">
        <f t="shared" ca="1" si="6"/>
        <v>3</v>
      </c>
      <c r="O5" s="1">
        <f t="shared" ca="1" si="7"/>
        <v>30</v>
      </c>
      <c r="P5" s="1">
        <f t="shared" ca="1" si="8"/>
        <v>33</v>
      </c>
      <c r="Q5" s="1">
        <f t="shared" ca="1" si="9"/>
        <v>27</v>
      </c>
      <c r="R5" s="1">
        <f t="shared" ca="1" si="10"/>
        <v>31</v>
      </c>
    </row>
    <row r="6" spans="1:100" ht="29.4" customHeight="1" x14ac:dyDescent="0.3">
      <c r="A6" s="15" t="s">
        <v>1703</v>
      </c>
      <c r="B6" s="3" t="s">
        <v>456</v>
      </c>
      <c r="C6" s="4" t="str">
        <f t="shared" ca="1" si="1"/>
        <v>005| 11 * 7 =</v>
      </c>
      <c r="D6" s="11" t="str">
        <f t="shared" ca="1" si="2"/>
        <v>Wissenstest zum großen Einmaleins. Unter dem Text steht eine Aufgabe und vier Auswahlmöglichkeiten für die Antwort. Welche Antwort ist die richtige. &lt;br&gt;11 * 7 =</v>
      </c>
      <c r="E6" s="4" t="str">
        <f t="shared" ca="1" si="3"/>
        <v>11 * 7 =</v>
      </c>
      <c r="F6" s="4">
        <f t="shared" ca="1" si="4"/>
        <v>77</v>
      </c>
      <c r="G6" s="4">
        <f t="shared" ca="1" si="0"/>
        <v>84</v>
      </c>
      <c r="H6" s="4">
        <f t="shared" ca="1" si="0"/>
        <v>70</v>
      </c>
      <c r="I6" s="4">
        <f t="shared" ca="1" si="0"/>
        <v>78</v>
      </c>
      <c r="J6" s="3" t="s">
        <v>458</v>
      </c>
      <c r="K6" s="4"/>
      <c r="M6" s="1">
        <f t="shared" ca="1" si="5"/>
        <v>11</v>
      </c>
      <c r="N6" s="1">
        <f t="shared" ca="1" si="6"/>
        <v>7</v>
      </c>
      <c r="O6" s="1">
        <f t="shared" ca="1" si="7"/>
        <v>77</v>
      </c>
      <c r="P6" s="1">
        <f t="shared" ca="1" si="8"/>
        <v>84</v>
      </c>
      <c r="Q6" s="1">
        <f t="shared" ca="1" si="9"/>
        <v>70</v>
      </c>
      <c r="R6" s="1">
        <f t="shared" ca="1" si="10"/>
        <v>78</v>
      </c>
    </row>
    <row r="7" spans="1:100" ht="29.4" customHeight="1" x14ac:dyDescent="0.3">
      <c r="A7" s="15" t="s">
        <v>1704</v>
      </c>
      <c r="B7" s="3" t="s">
        <v>456</v>
      </c>
      <c r="C7" s="4" t="str">
        <f t="shared" ca="1" si="1"/>
        <v>006| 16 * 13 =</v>
      </c>
      <c r="D7" s="11" t="str">
        <f t="shared" ca="1" si="2"/>
        <v>Wissenstest zum großen Einmaleins. Unter dem Text steht eine Aufgabe und vier Auswahlmöglichkeiten für die Antwort. Welche Antwort ist die richtige. &lt;br&gt;16 * 13 =</v>
      </c>
      <c r="E7" s="4" t="str">
        <f t="shared" ca="1" si="3"/>
        <v>16 * 13 =</v>
      </c>
      <c r="F7" s="4">
        <f t="shared" ca="1" si="4"/>
        <v>208</v>
      </c>
      <c r="G7" s="4">
        <f t="shared" ca="1" si="0"/>
        <v>221</v>
      </c>
      <c r="H7" s="4">
        <f t="shared" ca="1" si="0"/>
        <v>195</v>
      </c>
      <c r="I7" s="4">
        <f t="shared" ca="1" si="0"/>
        <v>209</v>
      </c>
      <c r="J7" s="3" t="s">
        <v>458</v>
      </c>
      <c r="K7" s="4"/>
      <c r="M7" s="1">
        <f t="shared" ca="1" si="5"/>
        <v>16</v>
      </c>
      <c r="N7" s="1">
        <f t="shared" ca="1" si="6"/>
        <v>13</v>
      </c>
      <c r="O7" s="1">
        <f t="shared" ca="1" si="7"/>
        <v>208</v>
      </c>
      <c r="P7" s="1">
        <f t="shared" ca="1" si="8"/>
        <v>221</v>
      </c>
      <c r="Q7" s="1">
        <f t="shared" ca="1" si="9"/>
        <v>195</v>
      </c>
      <c r="R7" s="1">
        <f t="shared" ca="1" si="10"/>
        <v>209</v>
      </c>
    </row>
    <row r="8" spans="1:100" ht="29.4" customHeight="1" x14ac:dyDescent="0.3">
      <c r="A8" s="15" t="s">
        <v>1705</v>
      </c>
      <c r="B8" s="3" t="s">
        <v>456</v>
      </c>
      <c r="C8" s="4" t="str">
        <f t="shared" ca="1" si="1"/>
        <v>007| 16 * 19 =</v>
      </c>
      <c r="D8" s="11" t="str">
        <f t="shared" ca="1" si="2"/>
        <v>Wissenstest zum großen Einmaleins. Unter dem Text steht eine Aufgabe und vier Auswahlmöglichkeiten für die Antwort. Welche Antwort ist die richtige. &lt;br&gt;16 * 19 =</v>
      </c>
      <c r="E8" s="4" t="str">
        <f t="shared" ca="1" si="3"/>
        <v>16 * 19 =</v>
      </c>
      <c r="F8" s="4">
        <f t="shared" ca="1" si="4"/>
        <v>304</v>
      </c>
      <c r="G8" s="4">
        <f t="shared" ca="1" si="0"/>
        <v>323</v>
      </c>
      <c r="H8" s="4">
        <f t="shared" ca="1" si="0"/>
        <v>285</v>
      </c>
      <c r="I8" s="4">
        <f t="shared" ca="1" si="0"/>
        <v>305</v>
      </c>
      <c r="J8" s="3" t="s">
        <v>458</v>
      </c>
      <c r="K8" s="4"/>
      <c r="M8" s="1">
        <f t="shared" ca="1" si="5"/>
        <v>16</v>
      </c>
      <c r="N8" s="1">
        <f t="shared" ca="1" si="6"/>
        <v>19</v>
      </c>
      <c r="O8" s="1">
        <f t="shared" ca="1" si="7"/>
        <v>304</v>
      </c>
      <c r="P8" s="1">
        <f t="shared" ca="1" si="8"/>
        <v>323</v>
      </c>
      <c r="Q8" s="1">
        <f t="shared" ca="1" si="9"/>
        <v>285</v>
      </c>
      <c r="R8" s="1">
        <f t="shared" ca="1" si="10"/>
        <v>305</v>
      </c>
    </row>
    <row r="9" spans="1:100" ht="29.4" customHeight="1" x14ac:dyDescent="0.3">
      <c r="A9" s="15" t="s">
        <v>1706</v>
      </c>
      <c r="B9" s="3" t="s">
        <v>456</v>
      </c>
      <c r="C9" s="4" t="str">
        <f t="shared" ca="1" si="1"/>
        <v>008| 10 * 17 =</v>
      </c>
      <c r="D9" s="11" t="str">
        <f t="shared" ca="1" si="2"/>
        <v>Wissenstest zum großen Einmaleins. Unter dem Text steht eine Aufgabe und vier Auswahlmöglichkeiten für die Antwort. Welche Antwort ist die richtige. &lt;br&gt;10 * 17 =</v>
      </c>
      <c r="E9" s="4" t="str">
        <f t="shared" ca="1" si="3"/>
        <v>10 * 17 =</v>
      </c>
      <c r="F9" s="4">
        <f t="shared" ca="1" si="4"/>
        <v>170</v>
      </c>
      <c r="G9" s="4">
        <f t="shared" ca="1" si="0"/>
        <v>187</v>
      </c>
      <c r="H9" s="4">
        <f t="shared" ca="1" si="0"/>
        <v>153</v>
      </c>
      <c r="I9" s="4">
        <f t="shared" ca="1" si="0"/>
        <v>171</v>
      </c>
      <c r="J9" s="3" t="s">
        <v>458</v>
      </c>
      <c r="K9" s="4"/>
      <c r="M9" s="1">
        <f t="shared" ca="1" si="5"/>
        <v>10</v>
      </c>
      <c r="N9" s="1">
        <f t="shared" ca="1" si="6"/>
        <v>17</v>
      </c>
      <c r="O9" s="1">
        <f t="shared" ca="1" si="7"/>
        <v>170</v>
      </c>
      <c r="P9" s="1">
        <f t="shared" ca="1" si="8"/>
        <v>187</v>
      </c>
      <c r="Q9" s="1">
        <f t="shared" ca="1" si="9"/>
        <v>153</v>
      </c>
      <c r="R9" s="1">
        <f t="shared" ca="1" si="10"/>
        <v>171</v>
      </c>
    </row>
    <row r="10" spans="1:100" ht="29.4" customHeight="1" x14ac:dyDescent="0.3">
      <c r="A10" s="15" t="s">
        <v>1707</v>
      </c>
      <c r="B10" s="3" t="s">
        <v>456</v>
      </c>
      <c r="C10" s="4" t="str">
        <f t="shared" ca="1" si="1"/>
        <v>009| 17 * 4 =</v>
      </c>
      <c r="D10" s="11" t="str">
        <f t="shared" ca="1" si="2"/>
        <v>Wissenstest zum großen Einmaleins. Unter dem Text steht eine Aufgabe und vier Auswahlmöglichkeiten für die Antwort. Welche Antwort ist die richtige. &lt;br&gt;17 * 4 =</v>
      </c>
      <c r="E10" s="4" t="str">
        <f t="shared" ca="1" si="3"/>
        <v>17 * 4 =</v>
      </c>
      <c r="F10" s="4">
        <f t="shared" ca="1" si="4"/>
        <v>68</v>
      </c>
      <c r="G10" s="4">
        <f t="shared" ca="1" si="0"/>
        <v>72</v>
      </c>
      <c r="H10" s="4">
        <f t="shared" ca="1" si="0"/>
        <v>64</v>
      </c>
      <c r="I10" s="4">
        <f t="shared" ca="1" si="0"/>
        <v>69</v>
      </c>
      <c r="J10" s="3" t="s">
        <v>458</v>
      </c>
      <c r="K10" s="4"/>
      <c r="M10" s="1">
        <f t="shared" ca="1" si="5"/>
        <v>17</v>
      </c>
      <c r="N10" s="1">
        <f t="shared" ca="1" si="6"/>
        <v>4</v>
      </c>
      <c r="O10" s="1">
        <f t="shared" ca="1" si="7"/>
        <v>68</v>
      </c>
      <c r="P10" s="1">
        <f t="shared" ca="1" si="8"/>
        <v>72</v>
      </c>
      <c r="Q10" s="1">
        <f t="shared" ca="1" si="9"/>
        <v>64</v>
      </c>
      <c r="R10" s="1">
        <f t="shared" ca="1" si="10"/>
        <v>69</v>
      </c>
    </row>
    <row r="11" spans="1:100" ht="29.4" customHeight="1" x14ac:dyDescent="0.3">
      <c r="A11" s="15" t="s">
        <v>1708</v>
      </c>
      <c r="B11" s="3" t="s">
        <v>456</v>
      </c>
      <c r="C11" s="4" t="str">
        <f t="shared" ca="1" si="1"/>
        <v>010| 11 * 10 =</v>
      </c>
      <c r="D11" s="11" t="str">
        <f t="shared" ca="1" si="2"/>
        <v>Wissenstest zum großen Einmaleins. Unter dem Text steht eine Aufgabe und vier Auswahlmöglichkeiten für die Antwort. Welche Antwort ist die richtige. &lt;br&gt;11 * 10 =</v>
      </c>
      <c r="E11" s="4" t="str">
        <f t="shared" ca="1" si="3"/>
        <v>11 * 10 =</v>
      </c>
      <c r="F11" s="4">
        <f t="shared" ca="1" si="4"/>
        <v>110</v>
      </c>
      <c r="G11" s="4">
        <f t="shared" ca="1" si="0"/>
        <v>120</v>
      </c>
      <c r="H11" s="4">
        <f t="shared" ca="1" si="0"/>
        <v>100</v>
      </c>
      <c r="I11" s="4">
        <f t="shared" ca="1" si="0"/>
        <v>111</v>
      </c>
      <c r="J11" s="3" t="s">
        <v>458</v>
      </c>
      <c r="K11" s="4"/>
      <c r="M11" s="1">
        <f t="shared" ca="1" si="5"/>
        <v>11</v>
      </c>
      <c r="N11" s="1">
        <f t="shared" ca="1" si="6"/>
        <v>10</v>
      </c>
      <c r="O11" s="1">
        <f t="shared" ca="1" si="7"/>
        <v>110</v>
      </c>
      <c r="P11" s="1">
        <f t="shared" ca="1" si="8"/>
        <v>120</v>
      </c>
      <c r="Q11" s="1">
        <f t="shared" ca="1" si="9"/>
        <v>100</v>
      </c>
      <c r="R11" s="1">
        <f t="shared" ca="1" si="10"/>
        <v>111</v>
      </c>
    </row>
    <row r="12" spans="1:100" ht="29.4" customHeight="1" x14ac:dyDescent="0.3">
      <c r="A12" s="15" t="s">
        <v>1709</v>
      </c>
      <c r="B12" s="3" t="s">
        <v>456</v>
      </c>
      <c r="C12" s="4" t="str">
        <f t="shared" ca="1" si="1"/>
        <v>011| 15 * 7 =</v>
      </c>
      <c r="D12" s="11" t="str">
        <f t="shared" ca="1" si="2"/>
        <v>Wissenstest zum großen Einmaleins. Unter dem Text steht eine Aufgabe und vier Auswahlmöglichkeiten für die Antwort. Welche Antwort ist die richtige. &lt;br&gt;15 * 7 =</v>
      </c>
      <c r="E12" s="4" t="str">
        <f t="shared" ca="1" si="3"/>
        <v>15 * 7 =</v>
      </c>
      <c r="F12" s="4">
        <f t="shared" ca="1" si="4"/>
        <v>105</v>
      </c>
      <c r="G12" s="4">
        <f t="shared" ca="1" si="0"/>
        <v>112</v>
      </c>
      <c r="H12" s="4">
        <f t="shared" ca="1" si="0"/>
        <v>98</v>
      </c>
      <c r="I12" s="4">
        <f t="shared" ca="1" si="0"/>
        <v>106</v>
      </c>
      <c r="J12" s="3" t="s">
        <v>458</v>
      </c>
      <c r="K12" s="4"/>
      <c r="M12" s="1">
        <f t="shared" ca="1" si="5"/>
        <v>15</v>
      </c>
      <c r="N12" s="1">
        <f t="shared" ca="1" si="6"/>
        <v>7</v>
      </c>
      <c r="O12" s="1">
        <f t="shared" ca="1" si="7"/>
        <v>105</v>
      </c>
      <c r="P12" s="1">
        <f t="shared" ca="1" si="8"/>
        <v>112</v>
      </c>
      <c r="Q12" s="1">
        <f t="shared" ca="1" si="9"/>
        <v>98</v>
      </c>
      <c r="R12" s="1">
        <f t="shared" ca="1" si="10"/>
        <v>106</v>
      </c>
    </row>
    <row r="13" spans="1:100" ht="29.4" customHeight="1" x14ac:dyDescent="0.3">
      <c r="A13" s="15" t="s">
        <v>1710</v>
      </c>
      <c r="B13" s="3" t="s">
        <v>456</v>
      </c>
      <c r="C13" s="4" t="str">
        <f t="shared" ca="1" si="1"/>
        <v>012| 14 * 7 =</v>
      </c>
      <c r="D13" s="11" t="str">
        <f t="shared" ca="1" si="2"/>
        <v>Wissenstest zum großen Einmaleins. Unter dem Text steht eine Aufgabe und vier Auswahlmöglichkeiten für die Antwort. Welche Antwort ist die richtige. &lt;br&gt;14 * 7 =</v>
      </c>
      <c r="E13" s="4" t="str">
        <f t="shared" ca="1" si="3"/>
        <v>14 * 7 =</v>
      </c>
      <c r="F13" s="4">
        <f t="shared" ca="1" si="4"/>
        <v>98</v>
      </c>
      <c r="G13" s="4">
        <f t="shared" ca="1" si="0"/>
        <v>105</v>
      </c>
      <c r="H13" s="4">
        <f t="shared" ca="1" si="0"/>
        <v>91</v>
      </c>
      <c r="I13" s="4">
        <f t="shared" ca="1" si="0"/>
        <v>99</v>
      </c>
      <c r="J13" s="3" t="s">
        <v>458</v>
      </c>
      <c r="K13" s="4"/>
      <c r="M13" s="1">
        <f t="shared" ca="1" si="5"/>
        <v>14</v>
      </c>
      <c r="N13" s="1">
        <f t="shared" ca="1" si="6"/>
        <v>7</v>
      </c>
      <c r="O13" s="1">
        <f t="shared" ca="1" si="7"/>
        <v>98</v>
      </c>
      <c r="P13" s="1">
        <f t="shared" ca="1" si="8"/>
        <v>105</v>
      </c>
      <c r="Q13" s="1">
        <f t="shared" ca="1" si="9"/>
        <v>91</v>
      </c>
      <c r="R13" s="1">
        <f t="shared" ca="1" si="10"/>
        <v>99</v>
      </c>
    </row>
    <row r="14" spans="1:100" ht="29.4" customHeight="1" x14ac:dyDescent="0.3">
      <c r="A14" s="15" t="s">
        <v>1711</v>
      </c>
      <c r="B14" s="3" t="s">
        <v>456</v>
      </c>
      <c r="C14" s="4" t="str">
        <f t="shared" ca="1" si="1"/>
        <v>013| 19 * 7 =</v>
      </c>
      <c r="D14" s="11" t="str">
        <f t="shared" ca="1" si="2"/>
        <v>Wissenstest zum großen Einmaleins. Unter dem Text steht eine Aufgabe und vier Auswahlmöglichkeiten für die Antwort. Welche Antwort ist die richtige. &lt;br&gt;19 * 7 =</v>
      </c>
      <c r="E14" s="4" t="str">
        <f t="shared" ca="1" si="3"/>
        <v>19 * 7 =</v>
      </c>
      <c r="F14" s="4">
        <f t="shared" ca="1" si="4"/>
        <v>133</v>
      </c>
      <c r="G14" s="4">
        <f t="shared" ca="1" si="0"/>
        <v>140</v>
      </c>
      <c r="H14" s="4">
        <f t="shared" ca="1" si="0"/>
        <v>126</v>
      </c>
      <c r="I14" s="4">
        <f t="shared" ca="1" si="0"/>
        <v>134</v>
      </c>
      <c r="J14" s="3" t="s">
        <v>458</v>
      </c>
      <c r="K14" s="4"/>
      <c r="M14" s="1">
        <f t="shared" ca="1" si="5"/>
        <v>19</v>
      </c>
      <c r="N14" s="1">
        <f t="shared" ca="1" si="6"/>
        <v>7</v>
      </c>
      <c r="O14" s="1">
        <f t="shared" ca="1" si="7"/>
        <v>133</v>
      </c>
      <c r="P14" s="1">
        <f t="shared" ca="1" si="8"/>
        <v>140</v>
      </c>
      <c r="Q14" s="1">
        <f t="shared" ca="1" si="9"/>
        <v>126</v>
      </c>
      <c r="R14" s="1">
        <f t="shared" ca="1" si="10"/>
        <v>134</v>
      </c>
    </row>
    <row r="15" spans="1:100" ht="29.4" customHeight="1" x14ac:dyDescent="0.3">
      <c r="A15" s="15" t="s">
        <v>1712</v>
      </c>
      <c r="B15" s="3" t="s">
        <v>456</v>
      </c>
      <c r="C15" s="4" t="str">
        <f t="shared" ca="1" si="1"/>
        <v>014| 18 * 6 =</v>
      </c>
      <c r="D15" s="11" t="str">
        <f t="shared" ca="1" si="2"/>
        <v>Wissenstest zum großen Einmaleins. Unter dem Text steht eine Aufgabe und vier Auswahlmöglichkeiten für die Antwort. Welche Antwort ist die richtige. &lt;br&gt;18 * 6 =</v>
      </c>
      <c r="E15" s="4" t="str">
        <f t="shared" ca="1" si="3"/>
        <v>18 * 6 =</v>
      </c>
      <c r="F15" s="4">
        <f t="shared" ca="1" si="4"/>
        <v>108</v>
      </c>
      <c r="G15" s="4">
        <f t="shared" ca="1" si="0"/>
        <v>114</v>
      </c>
      <c r="H15" s="4">
        <f t="shared" ca="1" si="0"/>
        <v>102</v>
      </c>
      <c r="I15" s="4">
        <f t="shared" ca="1" si="0"/>
        <v>109</v>
      </c>
      <c r="J15" s="3" t="s">
        <v>458</v>
      </c>
      <c r="K15" s="4"/>
      <c r="M15" s="1">
        <f t="shared" ca="1" si="5"/>
        <v>18</v>
      </c>
      <c r="N15" s="1">
        <f t="shared" ca="1" si="6"/>
        <v>6</v>
      </c>
      <c r="O15" s="1">
        <f t="shared" ca="1" si="7"/>
        <v>108</v>
      </c>
      <c r="P15" s="1">
        <f t="shared" ca="1" si="8"/>
        <v>114</v>
      </c>
      <c r="Q15" s="1">
        <f t="shared" ca="1" si="9"/>
        <v>102</v>
      </c>
      <c r="R15" s="1">
        <f t="shared" ca="1" si="10"/>
        <v>109</v>
      </c>
    </row>
    <row r="16" spans="1:100" ht="29.4" customHeight="1" x14ac:dyDescent="0.3">
      <c r="A16" s="15" t="s">
        <v>1713</v>
      </c>
      <c r="B16" s="3" t="s">
        <v>456</v>
      </c>
      <c r="C16" s="4" t="str">
        <f t="shared" ca="1" si="1"/>
        <v>015| 11 * 8 =</v>
      </c>
      <c r="D16" s="11" t="str">
        <f t="shared" ca="1" si="2"/>
        <v>Wissenstest zum großen Einmaleins. Unter dem Text steht eine Aufgabe und vier Auswahlmöglichkeiten für die Antwort. Welche Antwort ist die richtige. &lt;br&gt;11 * 8 =</v>
      </c>
      <c r="E16" s="4" t="str">
        <f t="shared" ca="1" si="3"/>
        <v>11 * 8 =</v>
      </c>
      <c r="F16" s="4">
        <f t="shared" ca="1" si="4"/>
        <v>88</v>
      </c>
      <c r="G16" s="4">
        <f t="shared" ca="1" si="0"/>
        <v>96</v>
      </c>
      <c r="H16" s="4">
        <f t="shared" ca="1" si="0"/>
        <v>80</v>
      </c>
      <c r="I16" s="4">
        <f t="shared" ca="1" si="0"/>
        <v>89</v>
      </c>
      <c r="J16" s="3" t="s">
        <v>458</v>
      </c>
      <c r="K16" s="4"/>
      <c r="M16" s="1">
        <f t="shared" ca="1" si="5"/>
        <v>11</v>
      </c>
      <c r="N16" s="1">
        <f t="shared" ca="1" si="6"/>
        <v>8</v>
      </c>
      <c r="O16" s="1">
        <f t="shared" ca="1" si="7"/>
        <v>88</v>
      </c>
      <c r="P16" s="1">
        <f t="shared" ca="1" si="8"/>
        <v>96</v>
      </c>
      <c r="Q16" s="1">
        <f t="shared" ca="1" si="9"/>
        <v>80</v>
      </c>
      <c r="R16" s="1">
        <f t="shared" ca="1" si="10"/>
        <v>89</v>
      </c>
    </row>
    <row r="17" spans="1:18" ht="29.4" customHeight="1" x14ac:dyDescent="0.3">
      <c r="A17" s="15" t="s">
        <v>1714</v>
      </c>
      <c r="B17" s="3" t="s">
        <v>456</v>
      </c>
      <c r="C17" s="4" t="str">
        <f t="shared" ca="1" si="1"/>
        <v>016| 15 * 17 =</v>
      </c>
      <c r="D17" s="11" t="str">
        <f t="shared" ca="1" si="2"/>
        <v>Wissenstest zum großen Einmaleins. Unter dem Text steht eine Aufgabe und vier Auswahlmöglichkeiten für die Antwort. Welche Antwort ist die richtige. &lt;br&gt;15 * 17 =</v>
      </c>
      <c r="E17" s="4" t="str">
        <f t="shared" ca="1" si="3"/>
        <v>15 * 17 =</v>
      </c>
      <c r="F17" s="4">
        <f t="shared" ca="1" si="4"/>
        <v>255</v>
      </c>
      <c r="G17" s="4">
        <f t="shared" ca="1" si="0"/>
        <v>272</v>
      </c>
      <c r="H17" s="4">
        <f t="shared" ca="1" si="0"/>
        <v>238</v>
      </c>
      <c r="I17" s="4">
        <f t="shared" ca="1" si="0"/>
        <v>256</v>
      </c>
      <c r="J17" s="3" t="s">
        <v>458</v>
      </c>
      <c r="K17" s="4"/>
      <c r="M17" s="1">
        <f t="shared" ca="1" si="5"/>
        <v>15</v>
      </c>
      <c r="N17" s="1">
        <f t="shared" ca="1" si="6"/>
        <v>17</v>
      </c>
      <c r="O17" s="1">
        <f t="shared" ca="1" si="7"/>
        <v>255</v>
      </c>
      <c r="P17" s="1">
        <f t="shared" ca="1" si="8"/>
        <v>272</v>
      </c>
      <c r="Q17" s="1">
        <f t="shared" ca="1" si="9"/>
        <v>238</v>
      </c>
      <c r="R17" s="1">
        <f t="shared" ca="1" si="10"/>
        <v>256</v>
      </c>
    </row>
    <row r="18" spans="1:18" ht="29.4" customHeight="1" x14ac:dyDescent="0.3">
      <c r="A18" s="15" t="s">
        <v>1715</v>
      </c>
      <c r="B18" s="3" t="s">
        <v>456</v>
      </c>
      <c r="C18" s="4" t="str">
        <f t="shared" ca="1" si="1"/>
        <v>017| 16 * 2 =</v>
      </c>
      <c r="D18" s="11" t="str">
        <f t="shared" ca="1" si="2"/>
        <v>Wissenstest zum großen Einmaleins. Unter dem Text steht eine Aufgabe und vier Auswahlmöglichkeiten für die Antwort. Welche Antwort ist die richtige. &lt;br&gt;16 * 2 =</v>
      </c>
      <c r="E18" s="4" t="str">
        <f t="shared" ca="1" si="3"/>
        <v>16 * 2 =</v>
      </c>
      <c r="F18" s="4">
        <f t="shared" ca="1" si="4"/>
        <v>32</v>
      </c>
      <c r="G18" s="4">
        <f t="shared" ca="1" si="4"/>
        <v>34</v>
      </c>
      <c r="H18" s="4">
        <f t="shared" ca="1" si="4"/>
        <v>30</v>
      </c>
      <c r="I18" s="4">
        <f t="shared" ca="1" si="4"/>
        <v>33</v>
      </c>
      <c r="J18" s="3" t="s">
        <v>458</v>
      </c>
      <c r="K18" s="4"/>
      <c r="M18" s="1">
        <f t="shared" ca="1" si="5"/>
        <v>16</v>
      </c>
      <c r="N18" s="1">
        <f t="shared" ca="1" si="6"/>
        <v>2</v>
      </c>
      <c r="O18" s="1">
        <f t="shared" ca="1" si="7"/>
        <v>32</v>
      </c>
      <c r="P18" s="1">
        <f t="shared" ca="1" si="8"/>
        <v>34</v>
      </c>
      <c r="Q18" s="1">
        <f t="shared" ca="1" si="9"/>
        <v>30</v>
      </c>
      <c r="R18" s="1">
        <f t="shared" ca="1" si="10"/>
        <v>33</v>
      </c>
    </row>
    <row r="19" spans="1:18" ht="29.4" customHeight="1" x14ac:dyDescent="0.3">
      <c r="A19" s="15" t="s">
        <v>1716</v>
      </c>
      <c r="B19" s="3" t="s">
        <v>456</v>
      </c>
      <c r="C19" s="4" t="str">
        <f t="shared" ca="1" si="1"/>
        <v>018| 18 * 3 =</v>
      </c>
      <c r="D19" s="11" t="str">
        <f t="shared" ca="1" si="2"/>
        <v>Wissenstest zum großen Einmaleins. Unter dem Text steht eine Aufgabe und vier Auswahlmöglichkeiten für die Antwort. Welche Antwort ist die richtige. &lt;br&gt;18 * 3 =</v>
      </c>
      <c r="E19" s="4" t="str">
        <f t="shared" ca="1" si="3"/>
        <v>18 * 3 =</v>
      </c>
      <c r="F19" s="4">
        <f t="shared" ref="F19:I82" ca="1" si="11">O19</f>
        <v>54</v>
      </c>
      <c r="G19" s="4">
        <f t="shared" ca="1" si="11"/>
        <v>57</v>
      </c>
      <c r="H19" s="4">
        <f t="shared" ca="1" si="11"/>
        <v>51</v>
      </c>
      <c r="I19" s="4">
        <f t="shared" ca="1" si="11"/>
        <v>55</v>
      </c>
      <c r="J19" s="3" t="s">
        <v>458</v>
      </c>
      <c r="K19" s="4"/>
      <c r="M19" s="1">
        <f t="shared" ca="1" si="5"/>
        <v>18</v>
      </c>
      <c r="N19" s="1">
        <f t="shared" ca="1" si="6"/>
        <v>3</v>
      </c>
      <c r="O19" s="1">
        <f t="shared" ca="1" si="7"/>
        <v>54</v>
      </c>
      <c r="P19" s="1">
        <f t="shared" ca="1" si="8"/>
        <v>57</v>
      </c>
      <c r="Q19" s="1">
        <f t="shared" ca="1" si="9"/>
        <v>51</v>
      </c>
      <c r="R19" s="1">
        <f t="shared" ca="1" si="10"/>
        <v>55</v>
      </c>
    </row>
    <row r="20" spans="1:18" ht="29.4" customHeight="1" x14ac:dyDescent="0.3">
      <c r="A20" s="15" t="s">
        <v>1717</v>
      </c>
      <c r="B20" s="3" t="s">
        <v>456</v>
      </c>
      <c r="C20" s="4" t="str">
        <f t="shared" ca="1" si="1"/>
        <v>019| 13 * 8 =</v>
      </c>
      <c r="D20" s="11" t="str">
        <f t="shared" ca="1" si="2"/>
        <v>Wissenstest zum großen Einmaleins. Unter dem Text steht eine Aufgabe und vier Auswahlmöglichkeiten für die Antwort. Welche Antwort ist die richtige. &lt;br&gt;13 * 8 =</v>
      </c>
      <c r="E20" s="4" t="str">
        <f t="shared" ca="1" si="3"/>
        <v>13 * 8 =</v>
      </c>
      <c r="F20" s="4">
        <f t="shared" ca="1" si="11"/>
        <v>104</v>
      </c>
      <c r="G20" s="4">
        <f t="shared" ca="1" si="11"/>
        <v>112</v>
      </c>
      <c r="H20" s="4">
        <f t="shared" ca="1" si="11"/>
        <v>96</v>
      </c>
      <c r="I20" s="4">
        <f t="shared" ca="1" si="11"/>
        <v>105</v>
      </c>
      <c r="J20" s="3" t="s">
        <v>458</v>
      </c>
      <c r="K20" s="4"/>
      <c r="M20" s="1">
        <f t="shared" ca="1" si="5"/>
        <v>13</v>
      </c>
      <c r="N20" s="1">
        <f t="shared" ca="1" si="6"/>
        <v>8</v>
      </c>
      <c r="O20" s="1">
        <f t="shared" ca="1" si="7"/>
        <v>104</v>
      </c>
      <c r="P20" s="1">
        <f t="shared" ca="1" si="8"/>
        <v>112</v>
      </c>
      <c r="Q20" s="1">
        <f t="shared" ca="1" si="9"/>
        <v>96</v>
      </c>
      <c r="R20" s="1">
        <f t="shared" ca="1" si="10"/>
        <v>105</v>
      </c>
    </row>
    <row r="21" spans="1:18" ht="29.4" customHeight="1" x14ac:dyDescent="0.3">
      <c r="A21" s="15" t="s">
        <v>1718</v>
      </c>
      <c r="B21" s="3" t="s">
        <v>456</v>
      </c>
      <c r="C21" s="4" t="str">
        <f t="shared" ca="1" si="1"/>
        <v>020| 17 * 12 =</v>
      </c>
      <c r="D21" s="11" t="str">
        <f t="shared" ca="1" si="2"/>
        <v>Wissenstest zum großen Einmaleins. Unter dem Text steht eine Aufgabe und vier Auswahlmöglichkeiten für die Antwort. Welche Antwort ist die richtige. &lt;br&gt;17 * 12 =</v>
      </c>
      <c r="E21" s="4" t="str">
        <f t="shared" ca="1" si="3"/>
        <v>17 * 12 =</v>
      </c>
      <c r="F21" s="4">
        <f t="shared" ca="1" si="11"/>
        <v>204</v>
      </c>
      <c r="G21" s="4">
        <f t="shared" ca="1" si="11"/>
        <v>216</v>
      </c>
      <c r="H21" s="4">
        <f t="shared" ca="1" si="11"/>
        <v>192</v>
      </c>
      <c r="I21" s="4">
        <f t="shared" ca="1" si="11"/>
        <v>205</v>
      </c>
      <c r="J21" s="3" t="s">
        <v>458</v>
      </c>
      <c r="K21" s="4"/>
      <c r="M21" s="1">
        <f t="shared" ca="1" si="5"/>
        <v>17</v>
      </c>
      <c r="N21" s="1">
        <f t="shared" ca="1" si="6"/>
        <v>12</v>
      </c>
      <c r="O21" s="1">
        <f t="shared" ca="1" si="7"/>
        <v>204</v>
      </c>
      <c r="P21" s="1">
        <f t="shared" ca="1" si="8"/>
        <v>216</v>
      </c>
      <c r="Q21" s="1">
        <f t="shared" ca="1" si="9"/>
        <v>192</v>
      </c>
      <c r="R21" s="1">
        <f t="shared" ca="1" si="10"/>
        <v>205</v>
      </c>
    </row>
    <row r="22" spans="1:18" ht="29.4" customHeight="1" x14ac:dyDescent="0.3">
      <c r="A22" s="15" t="s">
        <v>1719</v>
      </c>
      <c r="B22" s="3" t="s">
        <v>456</v>
      </c>
      <c r="C22" s="4" t="str">
        <f t="shared" ca="1" si="1"/>
        <v>021| 19 * 17 =</v>
      </c>
      <c r="D22" s="11" t="str">
        <f t="shared" ca="1" si="2"/>
        <v>Wissenstest zum großen Einmaleins. Unter dem Text steht eine Aufgabe und vier Auswahlmöglichkeiten für die Antwort. Welche Antwort ist die richtige. &lt;br&gt;19 * 17 =</v>
      </c>
      <c r="E22" s="4" t="str">
        <f t="shared" ca="1" si="3"/>
        <v>19 * 17 =</v>
      </c>
      <c r="F22" s="4">
        <f t="shared" ca="1" si="11"/>
        <v>323</v>
      </c>
      <c r="G22" s="4">
        <f t="shared" ca="1" si="11"/>
        <v>340</v>
      </c>
      <c r="H22" s="4">
        <f t="shared" ca="1" si="11"/>
        <v>306</v>
      </c>
      <c r="I22" s="4">
        <f t="shared" ca="1" si="11"/>
        <v>324</v>
      </c>
      <c r="J22" s="3" t="s">
        <v>458</v>
      </c>
      <c r="K22" s="4"/>
      <c r="M22" s="1">
        <f t="shared" ca="1" si="5"/>
        <v>19</v>
      </c>
      <c r="N22" s="1">
        <f t="shared" ca="1" si="6"/>
        <v>17</v>
      </c>
      <c r="O22" s="1">
        <f t="shared" ca="1" si="7"/>
        <v>323</v>
      </c>
      <c r="P22" s="1">
        <f t="shared" ca="1" si="8"/>
        <v>340</v>
      </c>
      <c r="Q22" s="1">
        <f t="shared" ca="1" si="9"/>
        <v>306</v>
      </c>
      <c r="R22" s="1">
        <f t="shared" ca="1" si="10"/>
        <v>324</v>
      </c>
    </row>
    <row r="23" spans="1:18" ht="29.4" customHeight="1" x14ac:dyDescent="0.3">
      <c r="A23" s="15" t="s">
        <v>1720</v>
      </c>
      <c r="B23" s="3" t="s">
        <v>456</v>
      </c>
      <c r="C23" s="4" t="str">
        <f t="shared" ca="1" si="1"/>
        <v>022| 16 * 13 =</v>
      </c>
      <c r="D23" s="11" t="str">
        <f t="shared" ca="1" si="2"/>
        <v>Wissenstest zum großen Einmaleins. Unter dem Text steht eine Aufgabe und vier Auswahlmöglichkeiten für die Antwort. Welche Antwort ist die richtige. &lt;br&gt;16 * 13 =</v>
      </c>
      <c r="E23" s="4" t="str">
        <f t="shared" ca="1" si="3"/>
        <v>16 * 13 =</v>
      </c>
      <c r="F23" s="4">
        <f t="shared" ca="1" si="11"/>
        <v>208</v>
      </c>
      <c r="G23" s="4">
        <f t="shared" ca="1" si="11"/>
        <v>221</v>
      </c>
      <c r="H23" s="4">
        <f t="shared" ca="1" si="11"/>
        <v>195</v>
      </c>
      <c r="I23" s="4">
        <f t="shared" ca="1" si="11"/>
        <v>209</v>
      </c>
      <c r="J23" s="3" t="s">
        <v>458</v>
      </c>
      <c r="K23" s="4"/>
      <c r="M23" s="1">
        <f t="shared" ca="1" si="5"/>
        <v>16</v>
      </c>
      <c r="N23" s="1">
        <f t="shared" ca="1" si="6"/>
        <v>13</v>
      </c>
      <c r="O23" s="1">
        <f t="shared" ca="1" si="7"/>
        <v>208</v>
      </c>
      <c r="P23" s="1">
        <f t="shared" ca="1" si="8"/>
        <v>221</v>
      </c>
      <c r="Q23" s="1">
        <f t="shared" ca="1" si="9"/>
        <v>195</v>
      </c>
      <c r="R23" s="1">
        <f t="shared" ca="1" si="10"/>
        <v>209</v>
      </c>
    </row>
    <row r="24" spans="1:18" ht="29.4" customHeight="1" x14ac:dyDescent="0.3">
      <c r="A24" s="15" t="s">
        <v>1721</v>
      </c>
      <c r="B24" s="3" t="s">
        <v>456</v>
      </c>
      <c r="C24" s="4" t="str">
        <f t="shared" ca="1" si="1"/>
        <v>023| 13 * 5 =</v>
      </c>
      <c r="D24" s="11" t="str">
        <f t="shared" ca="1" si="2"/>
        <v>Wissenstest zum großen Einmaleins. Unter dem Text steht eine Aufgabe und vier Auswahlmöglichkeiten für die Antwort. Welche Antwort ist die richtige. &lt;br&gt;13 * 5 =</v>
      </c>
      <c r="E24" s="4" t="str">
        <f t="shared" ca="1" si="3"/>
        <v>13 * 5 =</v>
      </c>
      <c r="F24" s="4">
        <f t="shared" ca="1" si="11"/>
        <v>65</v>
      </c>
      <c r="G24" s="4">
        <f t="shared" ca="1" si="11"/>
        <v>70</v>
      </c>
      <c r="H24" s="4">
        <f t="shared" ca="1" si="11"/>
        <v>60</v>
      </c>
      <c r="I24" s="4">
        <f t="shared" ca="1" si="11"/>
        <v>66</v>
      </c>
      <c r="J24" s="3" t="s">
        <v>458</v>
      </c>
      <c r="K24" s="4"/>
      <c r="M24" s="1">
        <f t="shared" ca="1" si="5"/>
        <v>13</v>
      </c>
      <c r="N24" s="1">
        <f t="shared" ca="1" si="6"/>
        <v>5</v>
      </c>
      <c r="O24" s="1">
        <f t="shared" ca="1" si="7"/>
        <v>65</v>
      </c>
      <c r="P24" s="1">
        <f t="shared" ca="1" si="8"/>
        <v>70</v>
      </c>
      <c r="Q24" s="1">
        <f t="shared" ca="1" si="9"/>
        <v>60</v>
      </c>
      <c r="R24" s="1">
        <f t="shared" ca="1" si="10"/>
        <v>66</v>
      </c>
    </row>
    <row r="25" spans="1:18" ht="29.4" customHeight="1" x14ac:dyDescent="0.3">
      <c r="A25" s="15" t="s">
        <v>1722</v>
      </c>
      <c r="B25" s="3" t="s">
        <v>456</v>
      </c>
      <c r="C25" s="4" t="str">
        <f t="shared" ca="1" si="1"/>
        <v>024| 12 * 16 =</v>
      </c>
      <c r="D25" s="11" t="str">
        <f t="shared" ca="1" si="2"/>
        <v>Wissenstest zum großen Einmaleins. Unter dem Text steht eine Aufgabe und vier Auswahlmöglichkeiten für die Antwort. Welche Antwort ist die richtige. &lt;br&gt;12 * 16 =</v>
      </c>
      <c r="E25" s="4" t="str">
        <f t="shared" ca="1" si="3"/>
        <v>12 * 16 =</v>
      </c>
      <c r="F25" s="4">
        <f t="shared" ca="1" si="11"/>
        <v>192</v>
      </c>
      <c r="G25" s="4">
        <f t="shared" ca="1" si="11"/>
        <v>208</v>
      </c>
      <c r="H25" s="4">
        <f t="shared" ca="1" si="11"/>
        <v>176</v>
      </c>
      <c r="I25" s="4">
        <f t="shared" ca="1" si="11"/>
        <v>193</v>
      </c>
      <c r="J25" s="3" t="s">
        <v>458</v>
      </c>
      <c r="K25" s="4"/>
      <c r="M25" s="1">
        <f t="shared" ca="1" si="5"/>
        <v>12</v>
      </c>
      <c r="N25" s="1">
        <f t="shared" ca="1" si="6"/>
        <v>16</v>
      </c>
      <c r="O25" s="1">
        <f t="shared" ca="1" si="7"/>
        <v>192</v>
      </c>
      <c r="P25" s="1">
        <f t="shared" ca="1" si="8"/>
        <v>208</v>
      </c>
      <c r="Q25" s="1">
        <f t="shared" ca="1" si="9"/>
        <v>176</v>
      </c>
      <c r="R25" s="1">
        <f t="shared" ca="1" si="10"/>
        <v>193</v>
      </c>
    </row>
    <row r="26" spans="1:18" ht="29.4" customHeight="1" x14ac:dyDescent="0.3">
      <c r="A26" s="15" t="s">
        <v>1723</v>
      </c>
      <c r="B26" s="3" t="s">
        <v>456</v>
      </c>
      <c r="C26" s="4" t="str">
        <f t="shared" ca="1" si="1"/>
        <v>025| 15 * 18 =</v>
      </c>
      <c r="D26" s="11" t="str">
        <f t="shared" ca="1" si="2"/>
        <v>Wissenstest zum großen Einmaleins. Unter dem Text steht eine Aufgabe und vier Auswahlmöglichkeiten für die Antwort. Welche Antwort ist die richtige. &lt;br&gt;15 * 18 =</v>
      </c>
      <c r="E26" s="4" t="str">
        <f t="shared" ca="1" si="3"/>
        <v>15 * 18 =</v>
      </c>
      <c r="F26" s="4">
        <f t="shared" ca="1" si="11"/>
        <v>270</v>
      </c>
      <c r="G26" s="4">
        <f t="shared" ca="1" si="11"/>
        <v>288</v>
      </c>
      <c r="H26" s="4">
        <f t="shared" ca="1" si="11"/>
        <v>252</v>
      </c>
      <c r="I26" s="4">
        <f t="shared" ca="1" si="11"/>
        <v>271</v>
      </c>
      <c r="J26" s="3" t="s">
        <v>458</v>
      </c>
      <c r="K26" s="4"/>
      <c r="M26" s="1">
        <f t="shared" ca="1" si="5"/>
        <v>15</v>
      </c>
      <c r="N26" s="1">
        <f t="shared" ca="1" si="6"/>
        <v>18</v>
      </c>
      <c r="O26" s="1">
        <f t="shared" ca="1" si="7"/>
        <v>270</v>
      </c>
      <c r="P26" s="1">
        <f t="shared" ca="1" si="8"/>
        <v>288</v>
      </c>
      <c r="Q26" s="1">
        <f t="shared" ca="1" si="9"/>
        <v>252</v>
      </c>
      <c r="R26" s="1">
        <f t="shared" ca="1" si="10"/>
        <v>271</v>
      </c>
    </row>
    <row r="27" spans="1:18" ht="29.4" customHeight="1" x14ac:dyDescent="0.3">
      <c r="A27" s="15" t="s">
        <v>1724</v>
      </c>
      <c r="B27" s="3" t="s">
        <v>456</v>
      </c>
      <c r="C27" s="4" t="str">
        <f t="shared" ca="1" si="1"/>
        <v>026| 10 * 4 =</v>
      </c>
      <c r="D27" s="11" t="str">
        <f t="shared" ca="1" si="2"/>
        <v>Wissenstest zum großen Einmaleins. Unter dem Text steht eine Aufgabe und vier Auswahlmöglichkeiten für die Antwort. Welche Antwort ist die richtige. &lt;br&gt;10 * 4 =</v>
      </c>
      <c r="E27" s="4" t="str">
        <f t="shared" ca="1" si="3"/>
        <v>10 * 4 =</v>
      </c>
      <c r="F27" s="4">
        <f t="shared" ca="1" si="11"/>
        <v>40</v>
      </c>
      <c r="G27" s="4">
        <f t="shared" ca="1" si="11"/>
        <v>44</v>
      </c>
      <c r="H27" s="4">
        <f t="shared" ca="1" si="11"/>
        <v>36</v>
      </c>
      <c r="I27" s="4">
        <f t="shared" ca="1" si="11"/>
        <v>41</v>
      </c>
      <c r="J27" s="3" t="s">
        <v>458</v>
      </c>
      <c r="K27" s="4"/>
      <c r="M27" s="1">
        <f t="shared" ca="1" si="5"/>
        <v>10</v>
      </c>
      <c r="N27" s="1">
        <f t="shared" ca="1" si="6"/>
        <v>4</v>
      </c>
      <c r="O27" s="1">
        <f t="shared" ca="1" si="7"/>
        <v>40</v>
      </c>
      <c r="P27" s="1">
        <f t="shared" ca="1" si="8"/>
        <v>44</v>
      </c>
      <c r="Q27" s="1">
        <f t="shared" ca="1" si="9"/>
        <v>36</v>
      </c>
      <c r="R27" s="1">
        <f t="shared" ca="1" si="10"/>
        <v>41</v>
      </c>
    </row>
    <row r="28" spans="1:18" ht="29.4" customHeight="1" x14ac:dyDescent="0.3">
      <c r="A28" s="15" t="s">
        <v>1725</v>
      </c>
      <c r="B28" s="3" t="s">
        <v>456</v>
      </c>
      <c r="C28" s="4" t="str">
        <f t="shared" ca="1" si="1"/>
        <v>027| 11 * 3 =</v>
      </c>
      <c r="D28" s="11" t="str">
        <f t="shared" ca="1" si="2"/>
        <v>Wissenstest zum großen Einmaleins. Unter dem Text steht eine Aufgabe und vier Auswahlmöglichkeiten für die Antwort. Welche Antwort ist die richtige. &lt;br&gt;11 * 3 =</v>
      </c>
      <c r="E28" s="4" t="str">
        <f t="shared" ca="1" si="3"/>
        <v>11 * 3 =</v>
      </c>
      <c r="F28" s="4">
        <f t="shared" ca="1" si="11"/>
        <v>33</v>
      </c>
      <c r="G28" s="4">
        <f t="shared" ca="1" si="11"/>
        <v>36</v>
      </c>
      <c r="H28" s="4">
        <f t="shared" ca="1" si="11"/>
        <v>30</v>
      </c>
      <c r="I28" s="4">
        <f t="shared" ca="1" si="11"/>
        <v>34</v>
      </c>
      <c r="J28" s="3" t="s">
        <v>458</v>
      </c>
      <c r="K28" s="4"/>
      <c r="M28" s="1">
        <f t="shared" ca="1" si="5"/>
        <v>11</v>
      </c>
      <c r="N28" s="1">
        <f t="shared" ca="1" si="6"/>
        <v>3</v>
      </c>
      <c r="O28" s="1">
        <f t="shared" ca="1" si="7"/>
        <v>33</v>
      </c>
      <c r="P28" s="1">
        <f t="shared" ca="1" si="8"/>
        <v>36</v>
      </c>
      <c r="Q28" s="1">
        <f t="shared" ca="1" si="9"/>
        <v>30</v>
      </c>
      <c r="R28" s="1">
        <f t="shared" ca="1" si="10"/>
        <v>34</v>
      </c>
    </row>
    <row r="29" spans="1:18" ht="29.4" customHeight="1" x14ac:dyDescent="0.3">
      <c r="A29" s="15" t="s">
        <v>1726</v>
      </c>
      <c r="B29" s="3" t="s">
        <v>456</v>
      </c>
      <c r="C29" s="4" t="str">
        <f t="shared" ca="1" si="1"/>
        <v>028| 12 * 2 =</v>
      </c>
      <c r="D29" s="11" t="str">
        <f t="shared" ca="1" si="2"/>
        <v>Wissenstest zum großen Einmaleins. Unter dem Text steht eine Aufgabe und vier Auswahlmöglichkeiten für die Antwort. Welche Antwort ist die richtige. &lt;br&gt;12 * 2 =</v>
      </c>
      <c r="E29" s="4" t="str">
        <f t="shared" ca="1" si="3"/>
        <v>12 * 2 =</v>
      </c>
      <c r="F29" s="4">
        <f t="shared" ca="1" si="11"/>
        <v>24</v>
      </c>
      <c r="G29" s="4">
        <f t="shared" ca="1" si="11"/>
        <v>26</v>
      </c>
      <c r="H29" s="4">
        <f t="shared" ca="1" si="11"/>
        <v>22</v>
      </c>
      <c r="I29" s="4">
        <f t="shared" ca="1" si="11"/>
        <v>25</v>
      </c>
      <c r="J29" s="3" t="s">
        <v>458</v>
      </c>
      <c r="K29" s="4"/>
      <c r="M29" s="1">
        <f t="shared" ca="1" si="5"/>
        <v>12</v>
      </c>
      <c r="N29" s="1">
        <f t="shared" ca="1" si="6"/>
        <v>2</v>
      </c>
      <c r="O29" s="1">
        <f t="shared" ca="1" si="7"/>
        <v>24</v>
      </c>
      <c r="P29" s="1">
        <f t="shared" ca="1" si="8"/>
        <v>26</v>
      </c>
      <c r="Q29" s="1">
        <f t="shared" ca="1" si="9"/>
        <v>22</v>
      </c>
      <c r="R29" s="1">
        <f t="shared" ca="1" si="10"/>
        <v>25</v>
      </c>
    </row>
    <row r="30" spans="1:18" ht="29.4" customHeight="1" x14ac:dyDescent="0.3">
      <c r="A30" s="15" t="s">
        <v>1727</v>
      </c>
      <c r="B30" s="3" t="s">
        <v>456</v>
      </c>
      <c r="C30" s="4" t="str">
        <f t="shared" ca="1" si="1"/>
        <v>029| 11 * 20 =</v>
      </c>
      <c r="D30" s="11" t="str">
        <f t="shared" ca="1" si="2"/>
        <v>Wissenstest zum großen Einmaleins. Unter dem Text steht eine Aufgabe und vier Auswahlmöglichkeiten für die Antwort. Welche Antwort ist die richtige. &lt;br&gt;11 * 20 =</v>
      </c>
      <c r="E30" s="4" t="str">
        <f t="shared" ca="1" si="3"/>
        <v>11 * 20 =</v>
      </c>
      <c r="F30" s="4">
        <f t="shared" ca="1" si="11"/>
        <v>220</v>
      </c>
      <c r="G30" s="4">
        <f t="shared" ca="1" si="11"/>
        <v>240</v>
      </c>
      <c r="H30" s="4">
        <f t="shared" ca="1" si="11"/>
        <v>200</v>
      </c>
      <c r="I30" s="4">
        <f t="shared" ca="1" si="11"/>
        <v>221</v>
      </c>
      <c r="J30" s="3" t="s">
        <v>458</v>
      </c>
      <c r="K30" s="4"/>
      <c r="M30" s="1">
        <f t="shared" ca="1" si="5"/>
        <v>11</v>
      </c>
      <c r="N30" s="1">
        <f t="shared" ca="1" si="6"/>
        <v>20</v>
      </c>
      <c r="O30" s="1">
        <f t="shared" ca="1" si="7"/>
        <v>220</v>
      </c>
      <c r="P30" s="1">
        <f t="shared" ca="1" si="8"/>
        <v>240</v>
      </c>
      <c r="Q30" s="1">
        <f t="shared" ca="1" si="9"/>
        <v>200</v>
      </c>
      <c r="R30" s="1">
        <f t="shared" ca="1" si="10"/>
        <v>221</v>
      </c>
    </row>
    <row r="31" spans="1:18" ht="29.4" customHeight="1" x14ac:dyDescent="0.3">
      <c r="A31" s="15" t="s">
        <v>1728</v>
      </c>
      <c r="B31" s="3" t="s">
        <v>456</v>
      </c>
      <c r="C31" s="4" t="str">
        <f t="shared" ca="1" si="1"/>
        <v>030| 10 * 5 =</v>
      </c>
      <c r="D31" s="11" t="str">
        <f t="shared" ca="1" si="2"/>
        <v>Wissenstest zum großen Einmaleins. Unter dem Text steht eine Aufgabe und vier Auswahlmöglichkeiten für die Antwort. Welche Antwort ist die richtige. &lt;br&gt;10 * 5 =</v>
      </c>
      <c r="E31" s="4" t="str">
        <f t="shared" ca="1" si="3"/>
        <v>10 * 5 =</v>
      </c>
      <c r="F31" s="4">
        <f t="shared" ca="1" si="11"/>
        <v>50</v>
      </c>
      <c r="G31" s="4">
        <f t="shared" ca="1" si="11"/>
        <v>55</v>
      </c>
      <c r="H31" s="4">
        <f t="shared" ca="1" si="11"/>
        <v>45</v>
      </c>
      <c r="I31" s="4">
        <f t="shared" ca="1" si="11"/>
        <v>51</v>
      </c>
      <c r="J31" s="3" t="s">
        <v>458</v>
      </c>
      <c r="K31" s="4"/>
      <c r="M31" s="1">
        <f t="shared" ca="1" si="5"/>
        <v>10</v>
      </c>
      <c r="N31" s="1">
        <f t="shared" ca="1" si="6"/>
        <v>5</v>
      </c>
      <c r="O31" s="1">
        <f t="shared" ca="1" si="7"/>
        <v>50</v>
      </c>
      <c r="P31" s="1">
        <f t="shared" ca="1" si="8"/>
        <v>55</v>
      </c>
      <c r="Q31" s="1">
        <f t="shared" ca="1" si="9"/>
        <v>45</v>
      </c>
      <c r="R31" s="1">
        <f t="shared" ca="1" si="10"/>
        <v>51</v>
      </c>
    </row>
    <row r="32" spans="1:18" ht="29.4" customHeight="1" x14ac:dyDescent="0.3">
      <c r="A32" s="15" t="s">
        <v>1729</v>
      </c>
      <c r="B32" s="3" t="s">
        <v>456</v>
      </c>
      <c r="C32" s="4" t="str">
        <f t="shared" ca="1" si="1"/>
        <v>031| 18 * 19 =</v>
      </c>
      <c r="D32" s="11" t="str">
        <f t="shared" ca="1" si="2"/>
        <v>Wissenstest zum großen Einmaleins. Unter dem Text steht eine Aufgabe und vier Auswahlmöglichkeiten für die Antwort. Welche Antwort ist die richtige. &lt;br&gt;18 * 19 =</v>
      </c>
      <c r="E32" s="4" t="str">
        <f t="shared" ca="1" si="3"/>
        <v>18 * 19 =</v>
      </c>
      <c r="F32" s="4">
        <f t="shared" ca="1" si="11"/>
        <v>342</v>
      </c>
      <c r="G32" s="4">
        <f t="shared" ca="1" si="11"/>
        <v>361</v>
      </c>
      <c r="H32" s="4">
        <f t="shared" ca="1" si="11"/>
        <v>323</v>
      </c>
      <c r="I32" s="4">
        <f t="shared" ca="1" si="11"/>
        <v>343</v>
      </c>
      <c r="J32" s="3" t="s">
        <v>458</v>
      </c>
      <c r="K32" s="4"/>
      <c r="M32" s="1">
        <f t="shared" ca="1" si="5"/>
        <v>18</v>
      </c>
      <c r="N32" s="1">
        <f t="shared" ca="1" si="6"/>
        <v>19</v>
      </c>
      <c r="O32" s="1">
        <f t="shared" ca="1" si="7"/>
        <v>342</v>
      </c>
      <c r="P32" s="1">
        <f t="shared" ca="1" si="8"/>
        <v>361</v>
      </c>
      <c r="Q32" s="1">
        <f t="shared" ca="1" si="9"/>
        <v>323</v>
      </c>
      <c r="R32" s="1">
        <f t="shared" ca="1" si="10"/>
        <v>343</v>
      </c>
    </row>
    <row r="33" spans="1:18" ht="29.4" customHeight="1" x14ac:dyDescent="0.3">
      <c r="A33" s="15" t="s">
        <v>1730</v>
      </c>
      <c r="B33" s="3" t="s">
        <v>456</v>
      </c>
      <c r="C33" s="4" t="str">
        <f t="shared" ca="1" si="1"/>
        <v>032| 13 * 12 =</v>
      </c>
      <c r="D33" s="11" t="str">
        <f t="shared" ca="1" si="2"/>
        <v>Wissenstest zum großen Einmaleins. Unter dem Text steht eine Aufgabe und vier Auswahlmöglichkeiten für die Antwort. Welche Antwort ist die richtige. &lt;br&gt;13 * 12 =</v>
      </c>
      <c r="E33" s="4" t="str">
        <f t="shared" ca="1" si="3"/>
        <v>13 * 12 =</v>
      </c>
      <c r="F33" s="4">
        <f t="shared" ca="1" si="11"/>
        <v>156</v>
      </c>
      <c r="G33" s="4">
        <f t="shared" ca="1" si="11"/>
        <v>168</v>
      </c>
      <c r="H33" s="4">
        <f t="shared" ca="1" si="11"/>
        <v>144</v>
      </c>
      <c r="I33" s="4">
        <f t="shared" ca="1" si="11"/>
        <v>157</v>
      </c>
      <c r="J33" s="3" t="s">
        <v>458</v>
      </c>
      <c r="K33" s="4"/>
      <c r="M33" s="1">
        <f t="shared" ca="1" si="5"/>
        <v>13</v>
      </c>
      <c r="N33" s="1">
        <f t="shared" ca="1" si="6"/>
        <v>12</v>
      </c>
      <c r="O33" s="1">
        <f t="shared" ca="1" si="7"/>
        <v>156</v>
      </c>
      <c r="P33" s="1">
        <f t="shared" ca="1" si="8"/>
        <v>168</v>
      </c>
      <c r="Q33" s="1">
        <f t="shared" ca="1" si="9"/>
        <v>144</v>
      </c>
      <c r="R33" s="1">
        <f t="shared" ca="1" si="10"/>
        <v>157</v>
      </c>
    </row>
    <row r="34" spans="1:18" ht="29.4" customHeight="1" x14ac:dyDescent="0.3">
      <c r="A34" s="15" t="s">
        <v>1731</v>
      </c>
      <c r="B34" s="3" t="s">
        <v>456</v>
      </c>
      <c r="C34" s="4" t="str">
        <f t="shared" ca="1" si="1"/>
        <v>033| 20 * 19 =</v>
      </c>
      <c r="D34" s="11" t="str">
        <f t="shared" ca="1" si="2"/>
        <v>Wissenstest zum großen Einmaleins. Unter dem Text steht eine Aufgabe und vier Auswahlmöglichkeiten für die Antwort. Welche Antwort ist die richtige. &lt;br&gt;20 * 19 =</v>
      </c>
      <c r="E34" s="4" t="str">
        <f t="shared" ca="1" si="3"/>
        <v>20 * 19 =</v>
      </c>
      <c r="F34" s="4">
        <f t="shared" ca="1" si="11"/>
        <v>380</v>
      </c>
      <c r="G34" s="4">
        <f t="shared" ca="1" si="11"/>
        <v>399</v>
      </c>
      <c r="H34" s="4">
        <f t="shared" ca="1" si="11"/>
        <v>361</v>
      </c>
      <c r="I34" s="4">
        <f t="shared" ca="1" si="11"/>
        <v>381</v>
      </c>
      <c r="J34" s="3" t="s">
        <v>458</v>
      </c>
      <c r="K34" s="4"/>
      <c r="M34" s="1">
        <f t="shared" ca="1" si="5"/>
        <v>20</v>
      </c>
      <c r="N34" s="1">
        <f t="shared" ca="1" si="6"/>
        <v>19</v>
      </c>
      <c r="O34" s="1">
        <f t="shared" ca="1" si="7"/>
        <v>380</v>
      </c>
      <c r="P34" s="1">
        <f t="shared" ca="1" si="8"/>
        <v>399</v>
      </c>
      <c r="Q34" s="1">
        <f t="shared" ca="1" si="9"/>
        <v>361</v>
      </c>
      <c r="R34" s="1">
        <f t="shared" ca="1" si="10"/>
        <v>381</v>
      </c>
    </row>
    <row r="35" spans="1:18" ht="29.4" customHeight="1" x14ac:dyDescent="0.3">
      <c r="A35" s="15" t="s">
        <v>1732</v>
      </c>
      <c r="B35" s="3" t="s">
        <v>456</v>
      </c>
      <c r="C35" s="4" t="str">
        <f t="shared" ca="1" si="1"/>
        <v>034| 11 * 7 =</v>
      </c>
      <c r="D35" s="11" t="str">
        <f t="shared" ca="1" si="2"/>
        <v>Wissenstest zum großen Einmaleins. Unter dem Text steht eine Aufgabe und vier Auswahlmöglichkeiten für die Antwort. Welche Antwort ist die richtige. &lt;br&gt;11 * 7 =</v>
      </c>
      <c r="E35" s="4" t="str">
        <f t="shared" ca="1" si="3"/>
        <v>11 * 7 =</v>
      </c>
      <c r="F35" s="4">
        <f t="shared" ca="1" si="11"/>
        <v>77</v>
      </c>
      <c r="G35" s="4">
        <f t="shared" ca="1" si="11"/>
        <v>84</v>
      </c>
      <c r="H35" s="4">
        <f t="shared" ca="1" si="11"/>
        <v>70</v>
      </c>
      <c r="I35" s="4">
        <f t="shared" ca="1" si="11"/>
        <v>78</v>
      </c>
      <c r="J35" s="3" t="s">
        <v>458</v>
      </c>
      <c r="K35" s="4"/>
      <c r="M35" s="1">
        <f t="shared" ca="1" si="5"/>
        <v>11</v>
      </c>
      <c r="N35" s="1">
        <f t="shared" ca="1" si="6"/>
        <v>7</v>
      </c>
      <c r="O35" s="1">
        <f t="shared" ca="1" si="7"/>
        <v>77</v>
      </c>
      <c r="P35" s="1">
        <f t="shared" ca="1" si="8"/>
        <v>84</v>
      </c>
      <c r="Q35" s="1">
        <f t="shared" ca="1" si="9"/>
        <v>70</v>
      </c>
      <c r="R35" s="1">
        <f t="shared" ca="1" si="10"/>
        <v>78</v>
      </c>
    </row>
    <row r="36" spans="1:18" ht="29.4" customHeight="1" x14ac:dyDescent="0.3">
      <c r="A36" s="15" t="s">
        <v>1733</v>
      </c>
      <c r="B36" s="3" t="s">
        <v>456</v>
      </c>
      <c r="C36" s="4" t="str">
        <f t="shared" ca="1" si="1"/>
        <v>035| 18 * 13 =</v>
      </c>
      <c r="D36" s="11" t="str">
        <f t="shared" ca="1" si="2"/>
        <v>Wissenstest zum großen Einmaleins. Unter dem Text steht eine Aufgabe und vier Auswahlmöglichkeiten für die Antwort. Welche Antwort ist die richtige. &lt;br&gt;18 * 13 =</v>
      </c>
      <c r="E36" s="4" t="str">
        <f t="shared" ca="1" si="3"/>
        <v>18 * 13 =</v>
      </c>
      <c r="F36" s="4">
        <f t="shared" ca="1" si="11"/>
        <v>234</v>
      </c>
      <c r="G36" s="4">
        <f t="shared" ca="1" si="11"/>
        <v>247</v>
      </c>
      <c r="H36" s="4">
        <f t="shared" ca="1" si="11"/>
        <v>221</v>
      </c>
      <c r="I36" s="4">
        <f t="shared" ca="1" si="11"/>
        <v>235</v>
      </c>
      <c r="J36" s="3" t="s">
        <v>458</v>
      </c>
      <c r="K36" s="4"/>
      <c r="M36" s="1">
        <f t="shared" ca="1" si="5"/>
        <v>18</v>
      </c>
      <c r="N36" s="1">
        <f t="shared" ca="1" si="6"/>
        <v>13</v>
      </c>
      <c r="O36" s="1">
        <f t="shared" ca="1" si="7"/>
        <v>234</v>
      </c>
      <c r="P36" s="1">
        <f t="shared" ca="1" si="8"/>
        <v>247</v>
      </c>
      <c r="Q36" s="1">
        <f t="shared" ca="1" si="9"/>
        <v>221</v>
      </c>
      <c r="R36" s="1">
        <f t="shared" ca="1" si="10"/>
        <v>235</v>
      </c>
    </row>
    <row r="37" spans="1:18" ht="29.4" customHeight="1" x14ac:dyDescent="0.3">
      <c r="A37" s="15" t="s">
        <v>1734</v>
      </c>
      <c r="B37" s="3" t="s">
        <v>456</v>
      </c>
      <c r="C37" s="4" t="str">
        <f t="shared" ca="1" si="1"/>
        <v>036| 15 * 11 =</v>
      </c>
      <c r="D37" s="11" t="str">
        <f t="shared" ca="1" si="2"/>
        <v>Wissenstest zum großen Einmaleins. Unter dem Text steht eine Aufgabe und vier Auswahlmöglichkeiten für die Antwort. Welche Antwort ist die richtige. &lt;br&gt;15 * 11 =</v>
      </c>
      <c r="E37" s="4" t="str">
        <f t="shared" ca="1" si="3"/>
        <v>15 * 11 =</v>
      </c>
      <c r="F37" s="4">
        <f t="shared" ca="1" si="11"/>
        <v>165</v>
      </c>
      <c r="G37" s="4">
        <f t="shared" ca="1" si="11"/>
        <v>176</v>
      </c>
      <c r="H37" s="4">
        <f t="shared" ca="1" si="11"/>
        <v>154</v>
      </c>
      <c r="I37" s="4">
        <f t="shared" ca="1" si="11"/>
        <v>166</v>
      </c>
      <c r="J37" s="3" t="s">
        <v>458</v>
      </c>
      <c r="K37" s="4"/>
      <c r="M37" s="1">
        <f t="shared" ca="1" si="5"/>
        <v>15</v>
      </c>
      <c r="N37" s="1">
        <f t="shared" ca="1" si="6"/>
        <v>11</v>
      </c>
      <c r="O37" s="1">
        <f t="shared" ca="1" si="7"/>
        <v>165</v>
      </c>
      <c r="P37" s="1">
        <f t="shared" ca="1" si="8"/>
        <v>176</v>
      </c>
      <c r="Q37" s="1">
        <f t="shared" ca="1" si="9"/>
        <v>154</v>
      </c>
      <c r="R37" s="1">
        <f t="shared" ca="1" si="10"/>
        <v>166</v>
      </c>
    </row>
    <row r="38" spans="1:18" ht="29.4" customHeight="1" x14ac:dyDescent="0.3">
      <c r="A38" s="15" t="s">
        <v>1735</v>
      </c>
      <c r="B38" s="3" t="s">
        <v>456</v>
      </c>
      <c r="C38" s="4" t="str">
        <f t="shared" ca="1" si="1"/>
        <v>037| 10 * 12 =</v>
      </c>
      <c r="D38" s="11" t="str">
        <f t="shared" ca="1" si="2"/>
        <v>Wissenstest zum großen Einmaleins. Unter dem Text steht eine Aufgabe und vier Auswahlmöglichkeiten für die Antwort. Welche Antwort ist die richtige. &lt;br&gt;10 * 12 =</v>
      </c>
      <c r="E38" s="4" t="str">
        <f t="shared" ca="1" si="3"/>
        <v>10 * 12 =</v>
      </c>
      <c r="F38" s="4">
        <f t="shared" ca="1" si="11"/>
        <v>120</v>
      </c>
      <c r="G38" s="4">
        <f t="shared" ca="1" si="11"/>
        <v>132</v>
      </c>
      <c r="H38" s="4">
        <f t="shared" ca="1" si="11"/>
        <v>108</v>
      </c>
      <c r="I38" s="4">
        <f t="shared" ca="1" si="11"/>
        <v>121</v>
      </c>
      <c r="J38" s="3" t="s">
        <v>458</v>
      </c>
      <c r="K38" s="4"/>
      <c r="M38" s="1">
        <f t="shared" ca="1" si="5"/>
        <v>10</v>
      </c>
      <c r="N38" s="1">
        <f t="shared" ca="1" si="6"/>
        <v>12</v>
      </c>
      <c r="O38" s="1">
        <f t="shared" ca="1" si="7"/>
        <v>120</v>
      </c>
      <c r="P38" s="1">
        <f t="shared" ca="1" si="8"/>
        <v>132</v>
      </c>
      <c r="Q38" s="1">
        <f t="shared" ca="1" si="9"/>
        <v>108</v>
      </c>
      <c r="R38" s="1">
        <f t="shared" ca="1" si="10"/>
        <v>121</v>
      </c>
    </row>
    <row r="39" spans="1:18" ht="29.4" customHeight="1" x14ac:dyDescent="0.3">
      <c r="A39" s="15" t="s">
        <v>1736</v>
      </c>
      <c r="B39" s="3" t="s">
        <v>456</v>
      </c>
      <c r="C39" s="4" t="str">
        <f t="shared" ca="1" si="1"/>
        <v>038| 11 * 16 =</v>
      </c>
      <c r="D39" s="11" t="str">
        <f t="shared" ca="1" si="2"/>
        <v>Wissenstest zum großen Einmaleins. Unter dem Text steht eine Aufgabe und vier Auswahlmöglichkeiten für die Antwort. Welche Antwort ist die richtige. &lt;br&gt;11 * 16 =</v>
      </c>
      <c r="E39" s="4" t="str">
        <f t="shared" ca="1" si="3"/>
        <v>11 * 16 =</v>
      </c>
      <c r="F39" s="4">
        <f t="shared" ca="1" si="11"/>
        <v>176</v>
      </c>
      <c r="G39" s="4">
        <f t="shared" ca="1" si="11"/>
        <v>192</v>
      </c>
      <c r="H39" s="4">
        <f t="shared" ca="1" si="11"/>
        <v>160</v>
      </c>
      <c r="I39" s="4">
        <f t="shared" ca="1" si="11"/>
        <v>177</v>
      </c>
      <c r="J39" s="3" t="s">
        <v>458</v>
      </c>
      <c r="K39" s="4"/>
      <c r="M39" s="1">
        <f t="shared" ca="1" si="5"/>
        <v>11</v>
      </c>
      <c r="N39" s="1">
        <f t="shared" ca="1" si="6"/>
        <v>16</v>
      </c>
      <c r="O39" s="1">
        <f t="shared" ca="1" si="7"/>
        <v>176</v>
      </c>
      <c r="P39" s="1">
        <f t="shared" ca="1" si="8"/>
        <v>192</v>
      </c>
      <c r="Q39" s="1">
        <f t="shared" ca="1" si="9"/>
        <v>160</v>
      </c>
      <c r="R39" s="1">
        <f t="shared" ca="1" si="10"/>
        <v>177</v>
      </c>
    </row>
    <row r="40" spans="1:18" ht="29.4" customHeight="1" x14ac:dyDescent="0.3">
      <c r="A40" s="15" t="s">
        <v>1737</v>
      </c>
      <c r="B40" s="3" t="s">
        <v>456</v>
      </c>
      <c r="C40" s="4" t="str">
        <f t="shared" ca="1" si="1"/>
        <v>039| 12 * 10 =</v>
      </c>
      <c r="D40" s="11" t="str">
        <f t="shared" ca="1" si="2"/>
        <v>Wissenstest zum großen Einmaleins. Unter dem Text steht eine Aufgabe und vier Auswahlmöglichkeiten für die Antwort. Welche Antwort ist die richtige. &lt;br&gt;12 * 10 =</v>
      </c>
      <c r="E40" s="4" t="str">
        <f t="shared" ca="1" si="3"/>
        <v>12 * 10 =</v>
      </c>
      <c r="F40" s="4">
        <f t="shared" ca="1" si="11"/>
        <v>120</v>
      </c>
      <c r="G40" s="4">
        <f t="shared" ca="1" si="11"/>
        <v>130</v>
      </c>
      <c r="H40" s="4">
        <f t="shared" ca="1" si="11"/>
        <v>110</v>
      </c>
      <c r="I40" s="4">
        <f t="shared" ca="1" si="11"/>
        <v>121</v>
      </c>
      <c r="J40" s="3" t="s">
        <v>458</v>
      </c>
      <c r="K40" s="4"/>
      <c r="M40" s="1">
        <f t="shared" ca="1" si="5"/>
        <v>12</v>
      </c>
      <c r="N40" s="1">
        <f t="shared" ca="1" si="6"/>
        <v>10</v>
      </c>
      <c r="O40" s="1">
        <f t="shared" ca="1" si="7"/>
        <v>120</v>
      </c>
      <c r="P40" s="1">
        <f t="shared" ca="1" si="8"/>
        <v>130</v>
      </c>
      <c r="Q40" s="1">
        <f t="shared" ca="1" si="9"/>
        <v>110</v>
      </c>
      <c r="R40" s="1">
        <f t="shared" ca="1" si="10"/>
        <v>121</v>
      </c>
    </row>
    <row r="41" spans="1:18" ht="29.4" customHeight="1" x14ac:dyDescent="0.3">
      <c r="A41" s="15" t="s">
        <v>1738</v>
      </c>
      <c r="B41" s="3" t="s">
        <v>456</v>
      </c>
      <c r="C41" s="4" t="str">
        <f t="shared" ca="1" si="1"/>
        <v>040| 11 * 14 =</v>
      </c>
      <c r="D41" s="11" t="str">
        <f t="shared" ca="1" si="2"/>
        <v>Wissenstest zum großen Einmaleins. Unter dem Text steht eine Aufgabe und vier Auswahlmöglichkeiten für die Antwort. Welche Antwort ist die richtige. &lt;br&gt;11 * 14 =</v>
      </c>
      <c r="E41" s="4" t="str">
        <f t="shared" ca="1" si="3"/>
        <v>11 * 14 =</v>
      </c>
      <c r="F41" s="4">
        <f t="shared" ca="1" si="11"/>
        <v>154</v>
      </c>
      <c r="G41" s="4">
        <f t="shared" ca="1" si="11"/>
        <v>168</v>
      </c>
      <c r="H41" s="4">
        <f t="shared" ca="1" si="11"/>
        <v>140</v>
      </c>
      <c r="I41" s="4">
        <f t="shared" ca="1" si="11"/>
        <v>155</v>
      </c>
      <c r="J41" s="3" t="s">
        <v>458</v>
      </c>
      <c r="K41" s="4"/>
      <c r="M41" s="1">
        <f t="shared" ca="1" si="5"/>
        <v>11</v>
      </c>
      <c r="N41" s="1">
        <f t="shared" ca="1" si="6"/>
        <v>14</v>
      </c>
      <c r="O41" s="1">
        <f t="shared" ca="1" si="7"/>
        <v>154</v>
      </c>
      <c r="P41" s="1">
        <f t="shared" ca="1" si="8"/>
        <v>168</v>
      </c>
      <c r="Q41" s="1">
        <f t="shared" ca="1" si="9"/>
        <v>140</v>
      </c>
      <c r="R41" s="1">
        <f t="shared" ca="1" si="10"/>
        <v>155</v>
      </c>
    </row>
    <row r="42" spans="1:18" ht="29.4" customHeight="1" x14ac:dyDescent="0.3">
      <c r="A42" s="15" t="s">
        <v>1739</v>
      </c>
      <c r="B42" s="3" t="s">
        <v>456</v>
      </c>
      <c r="C42" s="4" t="str">
        <f t="shared" ca="1" si="1"/>
        <v>041| 16 * 6 =</v>
      </c>
      <c r="D42" s="11" t="str">
        <f t="shared" ca="1" si="2"/>
        <v>Wissenstest zum großen Einmaleins. Unter dem Text steht eine Aufgabe und vier Auswahlmöglichkeiten für die Antwort. Welche Antwort ist die richtige. &lt;br&gt;16 * 6 =</v>
      </c>
      <c r="E42" s="4" t="str">
        <f t="shared" ca="1" si="3"/>
        <v>16 * 6 =</v>
      </c>
      <c r="F42" s="4">
        <f t="shared" ca="1" si="11"/>
        <v>96</v>
      </c>
      <c r="G42" s="4">
        <f t="shared" ca="1" si="11"/>
        <v>102</v>
      </c>
      <c r="H42" s="4">
        <f t="shared" ca="1" si="11"/>
        <v>90</v>
      </c>
      <c r="I42" s="4">
        <f t="shared" ca="1" si="11"/>
        <v>97</v>
      </c>
      <c r="J42" s="3" t="s">
        <v>458</v>
      </c>
      <c r="K42" s="4"/>
      <c r="M42" s="1">
        <f t="shared" ca="1" si="5"/>
        <v>16</v>
      </c>
      <c r="N42" s="1">
        <f t="shared" ca="1" si="6"/>
        <v>6</v>
      </c>
      <c r="O42" s="1">
        <f t="shared" ca="1" si="7"/>
        <v>96</v>
      </c>
      <c r="P42" s="1">
        <f t="shared" ca="1" si="8"/>
        <v>102</v>
      </c>
      <c r="Q42" s="1">
        <f t="shared" ca="1" si="9"/>
        <v>90</v>
      </c>
      <c r="R42" s="1">
        <f t="shared" ca="1" si="10"/>
        <v>97</v>
      </c>
    </row>
    <row r="43" spans="1:18" ht="29.4" customHeight="1" x14ac:dyDescent="0.3">
      <c r="A43" s="15" t="s">
        <v>1740</v>
      </c>
      <c r="B43" s="3" t="s">
        <v>456</v>
      </c>
      <c r="C43" s="4" t="str">
        <f t="shared" ca="1" si="1"/>
        <v>042| 15 * 4 =</v>
      </c>
      <c r="D43" s="11" t="str">
        <f t="shared" ca="1" si="2"/>
        <v>Wissenstest zum großen Einmaleins. Unter dem Text steht eine Aufgabe und vier Auswahlmöglichkeiten für die Antwort. Welche Antwort ist die richtige. &lt;br&gt;15 * 4 =</v>
      </c>
      <c r="E43" s="4" t="str">
        <f t="shared" ca="1" si="3"/>
        <v>15 * 4 =</v>
      </c>
      <c r="F43" s="4">
        <f t="shared" ca="1" si="11"/>
        <v>60</v>
      </c>
      <c r="G43" s="4">
        <f t="shared" ca="1" si="11"/>
        <v>64</v>
      </c>
      <c r="H43" s="4">
        <f t="shared" ca="1" si="11"/>
        <v>56</v>
      </c>
      <c r="I43" s="4">
        <f t="shared" ca="1" si="11"/>
        <v>61</v>
      </c>
      <c r="J43" s="3" t="s">
        <v>458</v>
      </c>
      <c r="K43" s="4"/>
      <c r="M43" s="1">
        <f t="shared" ca="1" si="5"/>
        <v>15</v>
      </c>
      <c r="N43" s="1">
        <f t="shared" ca="1" si="6"/>
        <v>4</v>
      </c>
      <c r="O43" s="1">
        <f t="shared" ca="1" si="7"/>
        <v>60</v>
      </c>
      <c r="P43" s="1">
        <f t="shared" ca="1" si="8"/>
        <v>64</v>
      </c>
      <c r="Q43" s="1">
        <f t="shared" ca="1" si="9"/>
        <v>56</v>
      </c>
      <c r="R43" s="1">
        <f t="shared" ca="1" si="10"/>
        <v>61</v>
      </c>
    </row>
    <row r="44" spans="1:18" ht="29.4" customHeight="1" x14ac:dyDescent="0.3">
      <c r="A44" s="15" t="s">
        <v>1741</v>
      </c>
      <c r="B44" s="3" t="s">
        <v>456</v>
      </c>
      <c r="C44" s="4" t="str">
        <f t="shared" ca="1" si="1"/>
        <v>043| 20 * 3 =</v>
      </c>
      <c r="D44" s="11" t="str">
        <f t="shared" ca="1" si="2"/>
        <v>Wissenstest zum großen Einmaleins. Unter dem Text steht eine Aufgabe und vier Auswahlmöglichkeiten für die Antwort. Welche Antwort ist die richtige. &lt;br&gt;20 * 3 =</v>
      </c>
      <c r="E44" s="4" t="str">
        <f t="shared" ca="1" si="3"/>
        <v>20 * 3 =</v>
      </c>
      <c r="F44" s="4">
        <f t="shared" ca="1" si="11"/>
        <v>60</v>
      </c>
      <c r="G44" s="4">
        <f t="shared" ca="1" si="11"/>
        <v>63</v>
      </c>
      <c r="H44" s="4">
        <f t="shared" ca="1" si="11"/>
        <v>57</v>
      </c>
      <c r="I44" s="4">
        <f t="shared" ca="1" si="11"/>
        <v>61</v>
      </c>
      <c r="J44" s="3" t="s">
        <v>458</v>
      </c>
      <c r="K44" s="4"/>
      <c r="M44" s="1">
        <f t="shared" ca="1" si="5"/>
        <v>20</v>
      </c>
      <c r="N44" s="1">
        <f t="shared" ca="1" si="6"/>
        <v>3</v>
      </c>
      <c r="O44" s="1">
        <f t="shared" ca="1" si="7"/>
        <v>60</v>
      </c>
      <c r="P44" s="1">
        <f t="shared" ca="1" si="8"/>
        <v>63</v>
      </c>
      <c r="Q44" s="1">
        <f t="shared" ca="1" si="9"/>
        <v>57</v>
      </c>
      <c r="R44" s="1">
        <f t="shared" ca="1" si="10"/>
        <v>61</v>
      </c>
    </row>
    <row r="45" spans="1:18" ht="29.4" customHeight="1" x14ac:dyDescent="0.3">
      <c r="A45" s="15" t="s">
        <v>1742</v>
      </c>
      <c r="B45" s="3" t="s">
        <v>456</v>
      </c>
      <c r="C45" s="4" t="str">
        <f t="shared" ca="1" si="1"/>
        <v>044| 12 * 11 =</v>
      </c>
      <c r="D45" s="11" t="str">
        <f t="shared" ca="1" si="2"/>
        <v>Wissenstest zum großen Einmaleins. Unter dem Text steht eine Aufgabe und vier Auswahlmöglichkeiten für die Antwort. Welche Antwort ist die richtige. &lt;br&gt;12 * 11 =</v>
      </c>
      <c r="E45" s="4" t="str">
        <f t="shared" ca="1" si="3"/>
        <v>12 * 11 =</v>
      </c>
      <c r="F45" s="4">
        <f t="shared" ca="1" si="11"/>
        <v>132</v>
      </c>
      <c r="G45" s="4">
        <f t="shared" ca="1" si="11"/>
        <v>143</v>
      </c>
      <c r="H45" s="4">
        <f t="shared" ca="1" si="11"/>
        <v>121</v>
      </c>
      <c r="I45" s="4">
        <f t="shared" ca="1" si="11"/>
        <v>133</v>
      </c>
      <c r="J45" s="3" t="s">
        <v>458</v>
      </c>
      <c r="K45" s="4"/>
      <c r="M45" s="1">
        <f t="shared" ca="1" si="5"/>
        <v>12</v>
      </c>
      <c r="N45" s="1">
        <f t="shared" ca="1" si="6"/>
        <v>11</v>
      </c>
      <c r="O45" s="1">
        <f t="shared" ca="1" si="7"/>
        <v>132</v>
      </c>
      <c r="P45" s="1">
        <f t="shared" ca="1" si="8"/>
        <v>143</v>
      </c>
      <c r="Q45" s="1">
        <f t="shared" ca="1" si="9"/>
        <v>121</v>
      </c>
      <c r="R45" s="1">
        <f t="shared" ca="1" si="10"/>
        <v>133</v>
      </c>
    </row>
    <row r="46" spans="1:18" ht="29.4" customHeight="1" x14ac:dyDescent="0.3">
      <c r="A46" s="15" t="s">
        <v>1743</v>
      </c>
      <c r="B46" s="3" t="s">
        <v>456</v>
      </c>
      <c r="C46" s="4" t="str">
        <f t="shared" ca="1" si="1"/>
        <v>045| 20 * 18 =</v>
      </c>
      <c r="D46" s="11" t="str">
        <f t="shared" ca="1" si="2"/>
        <v>Wissenstest zum großen Einmaleins. Unter dem Text steht eine Aufgabe und vier Auswahlmöglichkeiten für die Antwort. Welche Antwort ist die richtige. &lt;br&gt;20 * 18 =</v>
      </c>
      <c r="E46" s="4" t="str">
        <f t="shared" ca="1" si="3"/>
        <v>20 * 18 =</v>
      </c>
      <c r="F46" s="4">
        <f t="shared" ca="1" si="11"/>
        <v>360</v>
      </c>
      <c r="G46" s="4">
        <f t="shared" ca="1" si="11"/>
        <v>378</v>
      </c>
      <c r="H46" s="4">
        <f t="shared" ca="1" si="11"/>
        <v>342</v>
      </c>
      <c r="I46" s="4">
        <f t="shared" ca="1" si="11"/>
        <v>361</v>
      </c>
      <c r="J46" s="3" t="s">
        <v>458</v>
      </c>
      <c r="K46" s="4"/>
      <c r="M46" s="1">
        <f t="shared" ca="1" si="5"/>
        <v>20</v>
      </c>
      <c r="N46" s="1">
        <f t="shared" ca="1" si="6"/>
        <v>18</v>
      </c>
      <c r="O46" s="1">
        <f t="shared" ca="1" si="7"/>
        <v>360</v>
      </c>
      <c r="P46" s="1">
        <f t="shared" ca="1" si="8"/>
        <v>378</v>
      </c>
      <c r="Q46" s="1">
        <f t="shared" ca="1" si="9"/>
        <v>342</v>
      </c>
      <c r="R46" s="1">
        <f t="shared" ca="1" si="10"/>
        <v>361</v>
      </c>
    </row>
    <row r="47" spans="1:18" ht="29.4" customHeight="1" x14ac:dyDescent="0.3">
      <c r="A47" s="15" t="s">
        <v>1744</v>
      </c>
      <c r="B47" s="3" t="s">
        <v>456</v>
      </c>
      <c r="C47" s="4" t="str">
        <f t="shared" ca="1" si="1"/>
        <v>046| 16 * 3 =</v>
      </c>
      <c r="D47" s="11" t="str">
        <f t="shared" ca="1" si="2"/>
        <v>Wissenstest zum großen Einmaleins. Unter dem Text steht eine Aufgabe und vier Auswahlmöglichkeiten für die Antwort. Welche Antwort ist die richtige. &lt;br&gt;16 * 3 =</v>
      </c>
      <c r="E47" s="4" t="str">
        <f t="shared" ca="1" si="3"/>
        <v>16 * 3 =</v>
      </c>
      <c r="F47" s="4">
        <f t="shared" ca="1" si="11"/>
        <v>48</v>
      </c>
      <c r="G47" s="4">
        <f t="shared" ca="1" si="11"/>
        <v>51</v>
      </c>
      <c r="H47" s="4">
        <f t="shared" ca="1" si="11"/>
        <v>45</v>
      </c>
      <c r="I47" s="4">
        <f t="shared" ca="1" si="11"/>
        <v>49</v>
      </c>
      <c r="J47" s="3" t="s">
        <v>458</v>
      </c>
      <c r="K47" s="4"/>
      <c r="M47" s="1">
        <f t="shared" ca="1" si="5"/>
        <v>16</v>
      </c>
      <c r="N47" s="1">
        <f t="shared" ca="1" si="6"/>
        <v>3</v>
      </c>
      <c r="O47" s="1">
        <f t="shared" ca="1" si="7"/>
        <v>48</v>
      </c>
      <c r="P47" s="1">
        <f t="shared" ca="1" si="8"/>
        <v>51</v>
      </c>
      <c r="Q47" s="1">
        <f t="shared" ca="1" si="9"/>
        <v>45</v>
      </c>
      <c r="R47" s="1">
        <f t="shared" ca="1" si="10"/>
        <v>49</v>
      </c>
    </row>
    <row r="48" spans="1:18" ht="29.4" customHeight="1" x14ac:dyDescent="0.3">
      <c r="A48" s="15" t="s">
        <v>1745</v>
      </c>
      <c r="B48" s="3" t="s">
        <v>456</v>
      </c>
      <c r="C48" s="4" t="str">
        <f t="shared" ca="1" si="1"/>
        <v>047| 19 * 20 =</v>
      </c>
      <c r="D48" s="11" t="str">
        <f t="shared" ca="1" si="2"/>
        <v>Wissenstest zum großen Einmaleins. Unter dem Text steht eine Aufgabe und vier Auswahlmöglichkeiten für die Antwort. Welche Antwort ist die richtige. &lt;br&gt;19 * 20 =</v>
      </c>
      <c r="E48" s="4" t="str">
        <f t="shared" ca="1" si="3"/>
        <v>19 * 20 =</v>
      </c>
      <c r="F48" s="4">
        <f t="shared" ca="1" si="11"/>
        <v>380</v>
      </c>
      <c r="G48" s="4">
        <f t="shared" ca="1" si="11"/>
        <v>400</v>
      </c>
      <c r="H48" s="4">
        <f t="shared" ca="1" si="11"/>
        <v>360</v>
      </c>
      <c r="I48" s="4">
        <f t="shared" ca="1" si="11"/>
        <v>381</v>
      </c>
      <c r="J48" s="3" t="s">
        <v>458</v>
      </c>
      <c r="K48" s="4"/>
      <c r="M48" s="1">
        <f t="shared" ca="1" si="5"/>
        <v>19</v>
      </c>
      <c r="N48" s="1">
        <f t="shared" ca="1" si="6"/>
        <v>20</v>
      </c>
      <c r="O48" s="1">
        <f t="shared" ca="1" si="7"/>
        <v>380</v>
      </c>
      <c r="P48" s="1">
        <f t="shared" ca="1" si="8"/>
        <v>400</v>
      </c>
      <c r="Q48" s="1">
        <f t="shared" ca="1" si="9"/>
        <v>360</v>
      </c>
      <c r="R48" s="1">
        <f t="shared" ca="1" si="10"/>
        <v>381</v>
      </c>
    </row>
    <row r="49" spans="1:18" ht="29.4" customHeight="1" x14ac:dyDescent="0.3">
      <c r="A49" s="15" t="s">
        <v>1746</v>
      </c>
      <c r="B49" s="3" t="s">
        <v>456</v>
      </c>
      <c r="C49" s="4" t="str">
        <f t="shared" ca="1" si="1"/>
        <v>048| 14 * 17 =</v>
      </c>
      <c r="D49" s="11" t="str">
        <f t="shared" ca="1" si="2"/>
        <v>Wissenstest zum großen Einmaleins. Unter dem Text steht eine Aufgabe und vier Auswahlmöglichkeiten für die Antwort. Welche Antwort ist die richtige. &lt;br&gt;14 * 17 =</v>
      </c>
      <c r="E49" s="4" t="str">
        <f t="shared" ca="1" si="3"/>
        <v>14 * 17 =</v>
      </c>
      <c r="F49" s="4">
        <f t="shared" ca="1" si="11"/>
        <v>238</v>
      </c>
      <c r="G49" s="4">
        <f t="shared" ca="1" si="11"/>
        <v>255</v>
      </c>
      <c r="H49" s="4">
        <f t="shared" ca="1" si="11"/>
        <v>221</v>
      </c>
      <c r="I49" s="4">
        <f t="shared" ca="1" si="11"/>
        <v>239</v>
      </c>
      <c r="J49" s="3" t="s">
        <v>458</v>
      </c>
      <c r="K49" s="4"/>
      <c r="M49" s="1">
        <f t="shared" ca="1" si="5"/>
        <v>14</v>
      </c>
      <c r="N49" s="1">
        <f t="shared" ca="1" si="6"/>
        <v>17</v>
      </c>
      <c r="O49" s="1">
        <f t="shared" ca="1" si="7"/>
        <v>238</v>
      </c>
      <c r="P49" s="1">
        <f t="shared" ca="1" si="8"/>
        <v>255</v>
      </c>
      <c r="Q49" s="1">
        <f t="shared" ca="1" si="9"/>
        <v>221</v>
      </c>
      <c r="R49" s="1">
        <f t="shared" ca="1" si="10"/>
        <v>239</v>
      </c>
    </row>
    <row r="50" spans="1:18" ht="29.4" customHeight="1" x14ac:dyDescent="0.3">
      <c r="A50" s="15" t="s">
        <v>1747</v>
      </c>
      <c r="B50" s="3" t="s">
        <v>456</v>
      </c>
      <c r="C50" s="4" t="str">
        <f t="shared" ca="1" si="1"/>
        <v>049| 18 * 4 =</v>
      </c>
      <c r="D50" s="11" t="str">
        <f t="shared" ca="1" si="2"/>
        <v>Wissenstest zum großen Einmaleins. Unter dem Text steht eine Aufgabe und vier Auswahlmöglichkeiten für die Antwort. Welche Antwort ist die richtige. &lt;br&gt;18 * 4 =</v>
      </c>
      <c r="E50" s="4" t="str">
        <f t="shared" ca="1" si="3"/>
        <v>18 * 4 =</v>
      </c>
      <c r="F50" s="4">
        <f t="shared" ca="1" si="11"/>
        <v>72</v>
      </c>
      <c r="G50" s="4">
        <f t="shared" ca="1" si="11"/>
        <v>76</v>
      </c>
      <c r="H50" s="4">
        <f t="shared" ca="1" si="11"/>
        <v>68</v>
      </c>
      <c r="I50" s="4">
        <f t="shared" ca="1" si="11"/>
        <v>73</v>
      </c>
      <c r="J50" s="3" t="s">
        <v>458</v>
      </c>
      <c r="K50" s="4"/>
      <c r="M50" s="1">
        <f t="shared" ca="1" si="5"/>
        <v>18</v>
      </c>
      <c r="N50" s="1">
        <f t="shared" ca="1" si="6"/>
        <v>4</v>
      </c>
      <c r="O50" s="1">
        <f t="shared" ca="1" si="7"/>
        <v>72</v>
      </c>
      <c r="P50" s="1">
        <f t="shared" ca="1" si="8"/>
        <v>76</v>
      </c>
      <c r="Q50" s="1">
        <f t="shared" ca="1" si="9"/>
        <v>68</v>
      </c>
      <c r="R50" s="1">
        <f t="shared" ca="1" si="10"/>
        <v>73</v>
      </c>
    </row>
    <row r="51" spans="1:18" ht="29.4" customHeight="1" x14ac:dyDescent="0.3">
      <c r="A51" s="15" t="s">
        <v>1748</v>
      </c>
      <c r="B51" s="3" t="s">
        <v>456</v>
      </c>
      <c r="C51" s="4" t="str">
        <f t="shared" ca="1" si="1"/>
        <v>050| 10 * 6 =</v>
      </c>
      <c r="D51" s="11" t="str">
        <f t="shared" ca="1" si="2"/>
        <v>Wissenstest zum großen Einmaleins. Unter dem Text steht eine Aufgabe und vier Auswahlmöglichkeiten für die Antwort. Welche Antwort ist die richtige. &lt;br&gt;10 * 6 =</v>
      </c>
      <c r="E51" s="4" t="str">
        <f t="shared" ca="1" si="3"/>
        <v>10 * 6 =</v>
      </c>
      <c r="F51" s="4">
        <f t="shared" ca="1" si="11"/>
        <v>60</v>
      </c>
      <c r="G51" s="4">
        <f t="shared" ca="1" si="11"/>
        <v>66</v>
      </c>
      <c r="H51" s="4">
        <f t="shared" ca="1" si="11"/>
        <v>54</v>
      </c>
      <c r="I51" s="4">
        <f t="shared" ca="1" si="11"/>
        <v>61</v>
      </c>
      <c r="J51" s="3" t="s">
        <v>458</v>
      </c>
      <c r="K51" s="4"/>
      <c r="M51" s="1">
        <f t="shared" ca="1" si="5"/>
        <v>10</v>
      </c>
      <c r="N51" s="1">
        <f t="shared" ca="1" si="6"/>
        <v>6</v>
      </c>
      <c r="O51" s="1">
        <f t="shared" ca="1" si="7"/>
        <v>60</v>
      </c>
      <c r="P51" s="1">
        <f t="shared" ca="1" si="8"/>
        <v>66</v>
      </c>
      <c r="Q51" s="1">
        <f t="shared" ca="1" si="9"/>
        <v>54</v>
      </c>
      <c r="R51" s="1">
        <f t="shared" ca="1" si="10"/>
        <v>61</v>
      </c>
    </row>
    <row r="52" spans="1:18" ht="29.4" customHeight="1" x14ac:dyDescent="0.3">
      <c r="A52" s="15" t="s">
        <v>1749</v>
      </c>
      <c r="B52" s="3" t="s">
        <v>456</v>
      </c>
      <c r="C52" s="4" t="str">
        <f t="shared" ca="1" si="1"/>
        <v>051| 19 * 13 =</v>
      </c>
      <c r="D52" s="11" t="str">
        <f t="shared" ca="1" si="2"/>
        <v>Wissenstest zum großen Einmaleins. Unter dem Text steht eine Aufgabe und vier Auswahlmöglichkeiten für die Antwort. Welche Antwort ist die richtige. &lt;br&gt;19 * 13 =</v>
      </c>
      <c r="E52" s="4" t="str">
        <f t="shared" ca="1" si="3"/>
        <v>19 * 13 =</v>
      </c>
      <c r="F52" s="4">
        <f t="shared" ca="1" si="11"/>
        <v>247</v>
      </c>
      <c r="G52" s="4">
        <f t="shared" ca="1" si="11"/>
        <v>260</v>
      </c>
      <c r="H52" s="4">
        <f t="shared" ca="1" si="11"/>
        <v>234</v>
      </c>
      <c r="I52" s="4">
        <f t="shared" ca="1" si="11"/>
        <v>248</v>
      </c>
      <c r="J52" s="3" t="s">
        <v>458</v>
      </c>
      <c r="K52" s="4"/>
      <c r="M52" s="1">
        <f t="shared" ca="1" si="5"/>
        <v>19</v>
      </c>
      <c r="N52" s="1">
        <f t="shared" ca="1" si="6"/>
        <v>13</v>
      </c>
      <c r="O52" s="1">
        <f t="shared" ca="1" si="7"/>
        <v>247</v>
      </c>
      <c r="P52" s="1">
        <f t="shared" ca="1" si="8"/>
        <v>260</v>
      </c>
      <c r="Q52" s="1">
        <f t="shared" ca="1" si="9"/>
        <v>234</v>
      </c>
      <c r="R52" s="1">
        <f t="shared" ca="1" si="10"/>
        <v>248</v>
      </c>
    </row>
    <row r="53" spans="1:18" ht="29.4" customHeight="1" x14ac:dyDescent="0.3">
      <c r="A53" s="15" t="s">
        <v>1750</v>
      </c>
      <c r="B53" s="3" t="s">
        <v>456</v>
      </c>
      <c r="C53" s="4" t="str">
        <f t="shared" ca="1" si="1"/>
        <v>052| 17 * 11 =</v>
      </c>
      <c r="D53" s="11" t="str">
        <f t="shared" ca="1" si="2"/>
        <v>Wissenstest zum großen Einmaleins. Unter dem Text steht eine Aufgabe und vier Auswahlmöglichkeiten für die Antwort. Welche Antwort ist die richtige. &lt;br&gt;17 * 11 =</v>
      </c>
      <c r="E53" s="4" t="str">
        <f t="shared" ca="1" si="3"/>
        <v>17 * 11 =</v>
      </c>
      <c r="F53" s="4">
        <f t="shared" ca="1" si="11"/>
        <v>187</v>
      </c>
      <c r="G53" s="4">
        <f t="shared" ca="1" si="11"/>
        <v>198</v>
      </c>
      <c r="H53" s="4">
        <f t="shared" ca="1" si="11"/>
        <v>176</v>
      </c>
      <c r="I53" s="4">
        <f t="shared" ca="1" si="11"/>
        <v>188</v>
      </c>
      <c r="J53" s="3" t="s">
        <v>458</v>
      </c>
      <c r="K53" s="4"/>
      <c r="M53" s="1">
        <f t="shared" ca="1" si="5"/>
        <v>17</v>
      </c>
      <c r="N53" s="1">
        <f t="shared" ca="1" si="6"/>
        <v>11</v>
      </c>
      <c r="O53" s="1">
        <f t="shared" ca="1" si="7"/>
        <v>187</v>
      </c>
      <c r="P53" s="1">
        <f t="shared" ca="1" si="8"/>
        <v>198</v>
      </c>
      <c r="Q53" s="1">
        <f t="shared" ca="1" si="9"/>
        <v>176</v>
      </c>
      <c r="R53" s="1">
        <f t="shared" ca="1" si="10"/>
        <v>188</v>
      </c>
    </row>
    <row r="54" spans="1:18" ht="29.4" customHeight="1" x14ac:dyDescent="0.3">
      <c r="A54" s="15" t="s">
        <v>1751</v>
      </c>
      <c r="B54" s="3" t="s">
        <v>456</v>
      </c>
      <c r="C54" s="4" t="str">
        <f t="shared" ca="1" si="1"/>
        <v>053| 19 * 13 =</v>
      </c>
      <c r="D54" s="11" t="str">
        <f t="shared" ca="1" si="2"/>
        <v>Wissenstest zum großen Einmaleins. Unter dem Text steht eine Aufgabe und vier Auswahlmöglichkeiten für die Antwort. Welche Antwort ist die richtige. &lt;br&gt;19 * 13 =</v>
      </c>
      <c r="E54" s="4" t="str">
        <f t="shared" ca="1" si="3"/>
        <v>19 * 13 =</v>
      </c>
      <c r="F54" s="4">
        <f t="shared" ca="1" si="11"/>
        <v>247</v>
      </c>
      <c r="G54" s="4">
        <f t="shared" ca="1" si="11"/>
        <v>260</v>
      </c>
      <c r="H54" s="4">
        <f t="shared" ca="1" si="11"/>
        <v>234</v>
      </c>
      <c r="I54" s="4">
        <f t="shared" ca="1" si="11"/>
        <v>248</v>
      </c>
      <c r="J54" s="3" t="s">
        <v>458</v>
      </c>
      <c r="K54" s="4"/>
      <c r="M54" s="1">
        <f t="shared" ca="1" si="5"/>
        <v>19</v>
      </c>
      <c r="N54" s="1">
        <f t="shared" ca="1" si="6"/>
        <v>13</v>
      </c>
      <c r="O54" s="1">
        <f t="shared" ca="1" si="7"/>
        <v>247</v>
      </c>
      <c r="P54" s="1">
        <f t="shared" ca="1" si="8"/>
        <v>260</v>
      </c>
      <c r="Q54" s="1">
        <f t="shared" ca="1" si="9"/>
        <v>234</v>
      </c>
      <c r="R54" s="1">
        <f t="shared" ca="1" si="10"/>
        <v>248</v>
      </c>
    </row>
    <row r="55" spans="1:18" ht="29.4" customHeight="1" x14ac:dyDescent="0.3">
      <c r="A55" s="15" t="s">
        <v>1752</v>
      </c>
      <c r="B55" s="3" t="s">
        <v>456</v>
      </c>
      <c r="C55" s="4" t="str">
        <f t="shared" ca="1" si="1"/>
        <v>054| 12 * 18 =</v>
      </c>
      <c r="D55" s="11" t="str">
        <f t="shared" ca="1" si="2"/>
        <v>Wissenstest zum großen Einmaleins. Unter dem Text steht eine Aufgabe und vier Auswahlmöglichkeiten für die Antwort. Welche Antwort ist die richtige. &lt;br&gt;12 * 18 =</v>
      </c>
      <c r="E55" s="4" t="str">
        <f t="shared" ca="1" si="3"/>
        <v>12 * 18 =</v>
      </c>
      <c r="F55" s="4">
        <f t="shared" ca="1" si="11"/>
        <v>216</v>
      </c>
      <c r="G55" s="4">
        <f t="shared" ca="1" si="11"/>
        <v>234</v>
      </c>
      <c r="H55" s="4">
        <f t="shared" ca="1" si="11"/>
        <v>198</v>
      </c>
      <c r="I55" s="4">
        <f t="shared" ca="1" si="11"/>
        <v>217</v>
      </c>
      <c r="J55" s="3" t="s">
        <v>458</v>
      </c>
      <c r="K55" s="4"/>
      <c r="M55" s="1">
        <f t="shared" ca="1" si="5"/>
        <v>12</v>
      </c>
      <c r="N55" s="1">
        <f t="shared" ca="1" si="6"/>
        <v>18</v>
      </c>
      <c r="O55" s="1">
        <f t="shared" ca="1" si="7"/>
        <v>216</v>
      </c>
      <c r="P55" s="1">
        <f t="shared" ca="1" si="8"/>
        <v>234</v>
      </c>
      <c r="Q55" s="1">
        <f t="shared" ca="1" si="9"/>
        <v>198</v>
      </c>
      <c r="R55" s="1">
        <f t="shared" ca="1" si="10"/>
        <v>217</v>
      </c>
    </row>
    <row r="56" spans="1:18" ht="29.4" customHeight="1" x14ac:dyDescent="0.3">
      <c r="A56" s="15" t="s">
        <v>1753</v>
      </c>
      <c r="B56" s="3" t="s">
        <v>456</v>
      </c>
      <c r="C56" s="4" t="str">
        <f t="shared" ca="1" si="1"/>
        <v>055| 10 * 8 =</v>
      </c>
      <c r="D56" s="11" t="str">
        <f t="shared" ca="1" si="2"/>
        <v>Wissenstest zum großen Einmaleins. Unter dem Text steht eine Aufgabe und vier Auswahlmöglichkeiten für die Antwort. Welche Antwort ist die richtige. &lt;br&gt;10 * 8 =</v>
      </c>
      <c r="E56" s="4" t="str">
        <f t="shared" ca="1" si="3"/>
        <v>10 * 8 =</v>
      </c>
      <c r="F56" s="4">
        <f t="shared" ca="1" si="11"/>
        <v>80</v>
      </c>
      <c r="G56" s="4">
        <f t="shared" ca="1" si="11"/>
        <v>88</v>
      </c>
      <c r="H56" s="4">
        <f t="shared" ca="1" si="11"/>
        <v>72</v>
      </c>
      <c r="I56" s="4">
        <f t="shared" ca="1" si="11"/>
        <v>81</v>
      </c>
      <c r="J56" s="3" t="s">
        <v>458</v>
      </c>
      <c r="K56" s="4"/>
      <c r="M56" s="1">
        <f t="shared" ca="1" si="5"/>
        <v>10</v>
      </c>
      <c r="N56" s="1">
        <f t="shared" ca="1" si="6"/>
        <v>8</v>
      </c>
      <c r="O56" s="1">
        <f t="shared" ca="1" si="7"/>
        <v>80</v>
      </c>
      <c r="P56" s="1">
        <f t="shared" ca="1" si="8"/>
        <v>88</v>
      </c>
      <c r="Q56" s="1">
        <f t="shared" ca="1" si="9"/>
        <v>72</v>
      </c>
      <c r="R56" s="1">
        <f t="shared" ca="1" si="10"/>
        <v>81</v>
      </c>
    </row>
    <row r="57" spans="1:18" ht="29.4" customHeight="1" x14ac:dyDescent="0.3">
      <c r="A57" s="15" t="s">
        <v>1754</v>
      </c>
      <c r="B57" s="3" t="s">
        <v>456</v>
      </c>
      <c r="C57" s="4" t="str">
        <f t="shared" ca="1" si="1"/>
        <v>056| 10 * 2 =</v>
      </c>
      <c r="D57" s="11" t="str">
        <f t="shared" ca="1" si="2"/>
        <v>Wissenstest zum großen Einmaleins. Unter dem Text steht eine Aufgabe und vier Auswahlmöglichkeiten für die Antwort. Welche Antwort ist die richtige. &lt;br&gt;10 * 2 =</v>
      </c>
      <c r="E57" s="4" t="str">
        <f t="shared" ca="1" si="3"/>
        <v>10 * 2 =</v>
      </c>
      <c r="F57" s="4">
        <f t="shared" ca="1" si="11"/>
        <v>20</v>
      </c>
      <c r="G57" s="4">
        <f t="shared" ca="1" si="11"/>
        <v>22</v>
      </c>
      <c r="H57" s="4">
        <f t="shared" ca="1" si="11"/>
        <v>18</v>
      </c>
      <c r="I57" s="4">
        <f t="shared" ca="1" si="11"/>
        <v>21</v>
      </c>
      <c r="J57" s="3" t="s">
        <v>458</v>
      </c>
      <c r="K57" s="4"/>
      <c r="M57" s="1">
        <f t="shared" ca="1" si="5"/>
        <v>10</v>
      </c>
      <c r="N57" s="1">
        <f t="shared" ca="1" si="6"/>
        <v>2</v>
      </c>
      <c r="O57" s="1">
        <f t="shared" ca="1" si="7"/>
        <v>20</v>
      </c>
      <c r="P57" s="1">
        <f t="shared" ca="1" si="8"/>
        <v>22</v>
      </c>
      <c r="Q57" s="1">
        <f t="shared" ca="1" si="9"/>
        <v>18</v>
      </c>
      <c r="R57" s="1">
        <f t="shared" ca="1" si="10"/>
        <v>21</v>
      </c>
    </row>
    <row r="58" spans="1:18" ht="29.4" customHeight="1" x14ac:dyDescent="0.3">
      <c r="A58" s="15" t="s">
        <v>1755</v>
      </c>
      <c r="B58" s="3" t="s">
        <v>456</v>
      </c>
      <c r="C58" s="4" t="str">
        <f t="shared" ca="1" si="1"/>
        <v>057| 10 * 13 =</v>
      </c>
      <c r="D58" s="11" t="str">
        <f t="shared" ca="1" si="2"/>
        <v>Wissenstest zum großen Einmaleins. Unter dem Text steht eine Aufgabe und vier Auswahlmöglichkeiten für die Antwort. Welche Antwort ist die richtige. &lt;br&gt;10 * 13 =</v>
      </c>
      <c r="E58" s="4" t="str">
        <f t="shared" ca="1" si="3"/>
        <v>10 * 13 =</v>
      </c>
      <c r="F58" s="4">
        <f t="shared" ca="1" si="11"/>
        <v>130</v>
      </c>
      <c r="G58" s="4">
        <f t="shared" ca="1" si="11"/>
        <v>143</v>
      </c>
      <c r="H58" s="4">
        <f t="shared" ca="1" si="11"/>
        <v>117</v>
      </c>
      <c r="I58" s="4">
        <f t="shared" ca="1" si="11"/>
        <v>131</v>
      </c>
      <c r="J58" s="3" t="s">
        <v>458</v>
      </c>
      <c r="K58" s="4"/>
      <c r="M58" s="1">
        <f t="shared" ca="1" si="5"/>
        <v>10</v>
      </c>
      <c r="N58" s="1">
        <f t="shared" ca="1" si="6"/>
        <v>13</v>
      </c>
      <c r="O58" s="1">
        <f t="shared" ca="1" si="7"/>
        <v>130</v>
      </c>
      <c r="P58" s="1">
        <f t="shared" ca="1" si="8"/>
        <v>143</v>
      </c>
      <c r="Q58" s="1">
        <f t="shared" ca="1" si="9"/>
        <v>117</v>
      </c>
      <c r="R58" s="1">
        <f t="shared" ca="1" si="10"/>
        <v>131</v>
      </c>
    </row>
    <row r="59" spans="1:18" ht="29.4" customHeight="1" x14ac:dyDescent="0.3">
      <c r="A59" s="15" t="s">
        <v>1756</v>
      </c>
      <c r="B59" s="3" t="s">
        <v>456</v>
      </c>
      <c r="C59" s="4" t="str">
        <f t="shared" ca="1" si="1"/>
        <v>058| 13 * 15 =</v>
      </c>
      <c r="D59" s="11" t="str">
        <f t="shared" ca="1" si="2"/>
        <v>Wissenstest zum großen Einmaleins. Unter dem Text steht eine Aufgabe und vier Auswahlmöglichkeiten für die Antwort. Welche Antwort ist die richtige. &lt;br&gt;13 * 15 =</v>
      </c>
      <c r="E59" s="4" t="str">
        <f t="shared" ca="1" si="3"/>
        <v>13 * 15 =</v>
      </c>
      <c r="F59" s="4">
        <f t="shared" ca="1" si="11"/>
        <v>195</v>
      </c>
      <c r="G59" s="4">
        <f t="shared" ca="1" si="11"/>
        <v>210</v>
      </c>
      <c r="H59" s="4">
        <f t="shared" ca="1" si="11"/>
        <v>180</v>
      </c>
      <c r="I59" s="4">
        <f t="shared" ca="1" si="11"/>
        <v>196</v>
      </c>
      <c r="J59" s="3" t="s">
        <v>458</v>
      </c>
      <c r="K59" s="4"/>
      <c r="M59" s="1">
        <f t="shared" ca="1" si="5"/>
        <v>13</v>
      </c>
      <c r="N59" s="1">
        <f t="shared" ca="1" si="6"/>
        <v>15</v>
      </c>
      <c r="O59" s="1">
        <f t="shared" ca="1" si="7"/>
        <v>195</v>
      </c>
      <c r="P59" s="1">
        <f t="shared" ca="1" si="8"/>
        <v>210</v>
      </c>
      <c r="Q59" s="1">
        <f t="shared" ca="1" si="9"/>
        <v>180</v>
      </c>
      <c r="R59" s="1">
        <f t="shared" ca="1" si="10"/>
        <v>196</v>
      </c>
    </row>
    <row r="60" spans="1:18" ht="29.4" customHeight="1" x14ac:dyDescent="0.3">
      <c r="A60" s="15" t="s">
        <v>1757</v>
      </c>
      <c r="B60" s="3" t="s">
        <v>456</v>
      </c>
      <c r="C60" s="4" t="str">
        <f t="shared" ca="1" si="1"/>
        <v>059| 15 * 9 =</v>
      </c>
      <c r="D60" s="11" t="str">
        <f t="shared" ca="1" si="2"/>
        <v>Wissenstest zum großen Einmaleins. Unter dem Text steht eine Aufgabe und vier Auswahlmöglichkeiten für die Antwort. Welche Antwort ist die richtige. &lt;br&gt;15 * 9 =</v>
      </c>
      <c r="E60" s="4" t="str">
        <f t="shared" ca="1" si="3"/>
        <v>15 * 9 =</v>
      </c>
      <c r="F60" s="4">
        <f t="shared" ca="1" si="11"/>
        <v>135</v>
      </c>
      <c r="G60" s="4">
        <f t="shared" ca="1" si="11"/>
        <v>144</v>
      </c>
      <c r="H60" s="4">
        <f t="shared" ca="1" si="11"/>
        <v>126</v>
      </c>
      <c r="I60" s="4">
        <f t="shared" ca="1" si="11"/>
        <v>136</v>
      </c>
      <c r="J60" s="3" t="s">
        <v>458</v>
      </c>
      <c r="K60" s="4"/>
      <c r="M60" s="1">
        <f t="shared" ca="1" si="5"/>
        <v>15</v>
      </c>
      <c r="N60" s="1">
        <f t="shared" ca="1" si="6"/>
        <v>9</v>
      </c>
      <c r="O60" s="1">
        <f t="shared" ca="1" si="7"/>
        <v>135</v>
      </c>
      <c r="P60" s="1">
        <f t="shared" ca="1" si="8"/>
        <v>144</v>
      </c>
      <c r="Q60" s="1">
        <f t="shared" ca="1" si="9"/>
        <v>126</v>
      </c>
      <c r="R60" s="1">
        <f t="shared" ca="1" si="10"/>
        <v>136</v>
      </c>
    </row>
    <row r="61" spans="1:18" ht="29.4" customHeight="1" x14ac:dyDescent="0.3">
      <c r="A61" s="15" t="s">
        <v>1758</v>
      </c>
      <c r="B61" s="3" t="s">
        <v>456</v>
      </c>
      <c r="C61" s="4" t="str">
        <f t="shared" ca="1" si="1"/>
        <v>060| 10 * 8 =</v>
      </c>
      <c r="D61" s="11" t="str">
        <f t="shared" ca="1" si="2"/>
        <v>Wissenstest zum großen Einmaleins. Unter dem Text steht eine Aufgabe und vier Auswahlmöglichkeiten für die Antwort. Welche Antwort ist die richtige. &lt;br&gt;10 * 8 =</v>
      </c>
      <c r="E61" s="4" t="str">
        <f t="shared" ca="1" si="3"/>
        <v>10 * 8 =</v>
      </c>
      <c r="F61" s="4">
        <f t="shared" ca="1" si="11"/>
        <v>80</v>
      </c>
      <c r="G61" s="4">
        <f t="shared" ca="1" si="11"/>
        <v>88</v>
      </c>
      <c r="H61" s="4">
        <f t="shared" ca="1" si="11"/>
        <v>72</v>
      </c>
      <c r="I61" s="4">
        <f t="shared" ca="1" si="11"/>
        <v>81</v>
      </c>
      <c r="J61" s="3" t="s">
        <v>458</v>
      </c>
      <c r="K61" s="4"/>
      <c r="M61" s="1">
        <f t="shared" ca="1" si="5"/>
        <v>10</v>
      </c>
      <c r="N61" s="1">
        <f t="shared" ca="1" si="6"/>
        <v>8</v>
      </c>
      <c r="O61" s="1">
        <f t="shared" ca="1" si="7"/>
        <v>80</v>
      </c>
      <c r="P61" s="1">
        <f t="shared" ca="1" si="8"/>
        <v>88</v>
      </c>
      <c r="Q61" s="1">
        <f t="shared" ca="1" si="9"/>
        <v>72</v>
      </c>
      <c r="R61" s="1">
        <f t="shared" ca="1" si="10"/>
        <v>81</v>
      </c>
    </row>
    <row r="62" spans="1:18" ht="29.4" customHeight="1" x14ac:dyDescent="0.3">
      <c r="A62" s="15" t="s">
        <v>1759</v>
      </c>
      <c r="B62" s="3" t="s">
        <v>456</v>
      </c>
      <c r="C62" s="4" t="str">
        <f t="shared" ca="1" si="1"/>
        <v>061| 20 * 11 =</v>
      </c>
      <c r="D62" s="11" t="str">
        <f t="shared" ca="1" si="2"/>
        <v>Wissenstest zum großen Einmaleins. Unter dem Text steht eine Aufgabe und vier Auswahlmöglichkeiten für die Antwort. Welche Antwort ist die richtige. &lt;br&gt;20 * 11 =</v>
      </c>
      <c r="E62" s="4" t="str">
        <f t="shared" ca="1" si="3"/>
        <v>20 * 11 =</v>
      </c>
      <c r="F62" s="4">
        <f t="shared" ca="1" si="11"/>
        <v>220</v>
      </c>
      <c r="G62" s="4">
        <f t="shared" ca="1" si="11"/>
        <v>231</v>
      </c>
      <c r="H62" s="4">
        <f t="shared" ca="1" si="11"/>
        <v>209</v>
      </c>
      <c r="I62" s="4">
        <f t="shared" ca="1" si="11"/>
        <v>221</v>
      </c>
      <c r="J62" s="3" t="s">
        <v>458</v>
      </c>
      <c r="K62" s="4"/>
      <c r="M62" s="1">
        <f t="shared" ca="1" si="5"/>
        <v>20</v>
      </c>
      <c r="N62" s="1">
        <f t="shared" ca="1" si="6"/>
        <v>11</v>
      </c>
      <c r="O62" s="1">
        <f t="shared" ca="1" si="7"/>
        <v>220</v>
      </c>
      <c r="P62" s="1">
        <f t="shared" ca="1" si="8"/>
        <v>231</v>
      </c>
      <c r="Q62" s="1">
        <f t="shared" ca="1" si="9"/>
        <v>209</v>
      </c>
      <c r="R62" s="1">
        <f t="shared" ca="1" si="10"/>
        <v>221</v>
      </c>
    </row>
    <row r="63" spans="1:18" ht="29.4" customHeight="1" x14ac:dyDescent="0.3">
      <c r="A63" s="15" t="s">
        <v>1760</v>
      </c>
      <c r="B63" s="3" t="s">
        <v>456</v>
      </c>
      <c r="C63" s="4" t="str">
        <f t="shared" ca="1" si="1"/>
        <v>062| 11 * 14 =</v>
      </c>
      <c r="D63" s="11" t="str">
        <f t="shared" ca="1" si="2"/>
        <v>Wissenstest zum großen Einmaleins. Unter dem Text steht eine Aufgabe und vier Auswahlmöglichkeiten für die Antwort. Welche Antwort ist die richtige. &lt;br&gt;11 * 14 =</v>
      </c>
      <c r="E63" s="4" t="str">
        <f t="shared" ca="1" si="3"/>
        <v>11 * 14 =</v>
      </c>
      <c r="F63" s="4">
        <f t="shared" ca="1" si="11"/>
        <v>154</v>
      </c>
      <c r="G63" s="4">
        <f t="shared" ca="1" si="11"/>
        <v>168</v>
      </c>
      <c r="H63" s="4">
        <f t="shared" ca="1" si="11"/>
        <v>140</v>
      </c>
      <c r="I63" s="4">
        <f t="shared" ca="1" si="11"/>
        <v>155</v>
      </c>
      <c r="J63" s="3" t="s">
        <v>458</v>
      </c>
      <c r="K63" s="4"/>
      <c r="M63" s="1">
        <f t="shared" ca="1" si="5"/>
        <v>11</v>
      </c>
      <c r="N63" s="1">
        <f t="shared" ca="1" si="6"/>
        <v>14</v>
      </c>
      <c r="O63" s="1">
        <f t="shared" ca="1" si="7"/>
        <v>154</v>
      </c>
      <c r="P63" s="1">
        <f t="shared" ca="1" si="8"/>
        <v>168</v>
      </c>
      <c r="Q63" s="1">
        <f t="shared" ca="1" si="9"/>
        <v>140</v>
      </c>
      <c r="R63" s="1">
        <f t="shared" ca="1" si="10"/>
        <v>155</v>
      </c>
    </row>
    <row r="64" spans="1:18" ht="29.4" customHeight="1" x14ac:dyDescent="0.3">
      <c r="A64" s="15" t="s">
        <v>1761</v>
      </c>
      <c r="B64" s="3" t="s">
        <v>456</v>
      </c>
      <c r="C64" s="4" t="str">
        <f t="shared" ca="1" si="1"/>
        <v>063| 12 * 12 =</v>
      </c>
      <c r="D64" s="11" t="str">
        <f t="shared" ca="1" si="2"/>
        <v>Wissenstest zum großen Einmaleins. Unter dem Text steht eine Aufgabe und vier Auswahlmöglichkeiten für die Antwort. Welche Antwort ist die richtige. &lt;br&gt;12 * 12 =</v>
      </c>
      <c r="E64" s="4" t="str">
        <f t="shared" ca="1" si="3"/>
        <v>12 * 12 =</v>
      </c>
      <c r="F64" s="4">
        <f t="shared" ca="1" si="11"/>
        <v>144</v>
      </c>
      <c r="G64" s="4">
        <f t="shared" ca="1" si="11"/>
        <v>156</v>
      </c>
      <c r="H64" s="4">
        <f t="shared" ca="1" si="11"/>
        <v>132</v>
      </c>
      <c r="I64" s="4">
        <f t="shared" ca="1" si="11"/>
        <v>145</v>
      </c>
      <c r="J64" s="3" t="s">
        <v>458</v>
      </c>
      <c r="K64" s="4"/>
      <c r="M64" s="1">
        <f t="shared" ca="1" si="5"/>
        <v>12</v>
      </c>
      <c r="N64" s="1">
        <f t="shared" ca="1" si="6"/>
        <v>12</v>
      </c>
      <c r="O64" s="1">
        <f t="shared" ca="1" si="7"/>
        <v>144</v>
      </c>
      <c r="P64" s="1">
        <f t="shared" ca="1" si="8"/>
        <v>156</v>
      </c>
      <c r="Q64" s="1">
        <f t="shared" ca="1" si="9"/>
        <v>132</v>
      </c>
      <c r="R64" s="1">
        <f t="shared" ca="1" si="10"/>
        <v>145</v>
      </c>
    </row>
    <row r="65" spans="1:18" ht="29.4" customHeight="1" x14ac:dyDescent="0.3">
      <c r="A65" s="15" t="s">
        <v>1762</v>
      </c>
      <c r="B65" s="3" t="s">
        <v>456</v>
      </c>
      <c r="C65" s="4" t="str">
        <f t="shared" ca="1" si="1"/>
        <v>064| 13 * 14 =</v>
      </c>
      <c r="D65" s="11" t="str">
        <f t="shared" ca="1" si="2"/>
        <v>Wissenstest zum großen Einmaleins. Unter dem Text steht eine Aufgabe und vier Auswahlmöglichkeiten für die Antwort. Welche Antwort ist die richtige. &lt;br&gt;13 * 14 =</v>
      </c>
      <c r="E65" s="4" t="str">
        <f t="shared" ca="1" si="3"/>
        <v>13 * 14 =</v>
      </c>
      <c r="F65" s="4">
        <f t="shared" ca="1" si="11"/>
        <v>182</v>
      </c>
      <c r="G65" s="4">
        <f t="shared" ca="1" si="11"/>
        <v>196</v>
      </c>
      <c r="H65" s="4">
        <f t="shared" ca="1" si="11"/>
        <v>168</v>
      </c>
      <c r="I65" s="4">
        <f t="shared" ca="1" si="11"/>
        <v>183</v>
      </c>
      <c r="J65" s="3" t="s">
        <v>458</v>
      </c>
      <c r="K65" s="4"/>
      <c r="M65" s="1">
        <f t="shared" ca="1" si="5"/>
        <v>13</v>
      </c>
      <c r="N65" s="1">
        <f t="shared" ca="1" si="6"/>
        <v>14</v>
      </c>
      <c r="O65" s="1">
        <f t="shared" ca="1" si="7"/>
        <v>182</v>
      </c>
      <c r="P65" s="1">
        <f t="shared" ca="1" si="8"/>
        <v>196</v>
      </c>
      <c r="Q65" s="1">
        <f t="shared" ca="1" si="9"/>
        <v>168</v>
      </c>
      <c r="R65" s="1">
        <f t="shared" ca="1" si="10"/>
        <v>183</v>
      </c>
    </row>
    <row r="66" spans="1:18" ht="29.4" customHeight="1" x14ac:dyDescent="0.3">
      <c r="A66" s="15" t="s">
        <v>1763</v>
      </c>
      <c r="B66" s="3" t="s">
        <v>456</v>
      </c>
      <c r="C66" s="4" t="str">
        <f t="shared" ca="1" si="1"/>
        <v>065| 18 * 18 =</v>
      </c>
      <c r="D66" s="11" t="str">
        <f t="shared" ca="1" si="2"/>
        <v>Wissenstest zum großen Einmaleins. Unter dem Text steht eine Aufgabe und vier Auswahlmöglichkeiten für die Antwort. Welche Antwort ist die richtige. &lt;br&gt;18 * 18 =</v>
      </c>
      <c r="E66" s="4" t="str">
        <f t="shared" ca="1" si="3"/>
        <v>18 * 18 =</v>
      </c>
      <c r="F66" s="4">
        <f t="shared" ca="1" si="11"/>
        <v>324</v>
      </c>
      <c r="G66" s="4">
        <f t="shared" ca="1" si="11"/>
        <v>342</v>
      </c>
      <c r="H66" s="4">
        <f t="shared" ca="1" si="11"/>
        <v>306</v>
      </c>
      <c r="I66" s="4">
        <f t="shared" ca="1" si="11"/>
        <v>325</v>
      </c>
      <c r="J66" s="3" t="s">
        <v>458</v>
      </c>
      <c r="K66" s="4"/>
      <c r="M66" s="1">
        <f t="shared" ca="1" si="5"/>
        <v>18</v>
      </c>
      <c r="N66" s="1">
        <f t="shared" ca="1" si="6"/>
        <v>18</v>
      </c>
      <c r="O66" s="1">
        <f t="shared" ca="1" si="7"/>
        <v>324</v>
      </c>
      <c r="P66" s="1">
        <f t="shared" ca="1" si="8"/>
        <v>342</v>
      </c>
      <c r="Q66" s="1">
        <f t="shared" ca="1" si="9"/>
        <v>306</v>
      </c>
      <c r="R66" s="1">
        <f t="shared" ca="1" si="10"/>
        <v>325</v>
      </c>
    </row>
    <row r="67" spans="1:18" ht="29.4" customHeight="1" x14ac:dyDescent="0.3">
      <c r="A67" s="15" t="s">
        <v>1764</v>
      </c>
      <c r="B67" s="3" t="s">
        <v>456</v>
      </c>
      <c r="C67" s="4" t="str">
        <f t="shared" ref="C67:C101" ca="1" si="12">A67&amp;"| "&amp;E67</f>
        <v>066| 20 * 8 =</v>
      </c>
      <c r="D67" s="11" t="str">
        <f t="shared" ref="D67:D101" ca="1" si="13">"Wissenstest zum großen Einmaleins. Unter dem Text steht eine Aufgabe und vier Auswahlmöglichkeiten für die Antwort. Welche Antwort ist die richtige. &lt;br&gt;"&amp;M67&amp;" * "&amp;N67&amp;" ="</f>
        <v>Wissenstest zum großen Einmaleins. Unter dem Text steht eine Aufgabe und vier Auswahlmöglichkeiten für die Antwort. Welche Antwort ist die richtige. &lt;br&gt;20 * 8 =</v>
      </c>
      <c r="E67" s="4" t="str">
        <f t="shared" ref="E67:E101" ca="1" si="14">M67&amp;" * "&amp;N67&amp;" ="</f>
        <v>20 * 8 =</v>
      </c>
      <c r="F67" s="4">
        <f t="shared" ca="1" si="11"/>
        <v>160</v>
      </c>
      <c r="G67" s="4">
        <f t="shared" ca="1" si="11"/>
        <v>168</v>
      </c>
      <c r="H67" s="4">
        <f t="shared" ca="1" si="11"/>
        <v>152</v>
      </c>
      <c r="I67" s="4">
        <f t="shared" ca="1" si="11"/>
        <v>161</v>
      </c>
      <c r="J67" s="3" t="s">
        <v>458</v>
      </c>
      <c r="K67" s="4"/>
      <c r="M67" s="1">
        <f t="shared" ref="M67:M101" ca="1" si="15">RANDBETWEEN(10,20)</f>
        <v>20</v>
      </c>
      <c r="N67" s="1">
        <f t="shared" ref="N67:N101" ca="1" si="16">RANDBETWEEN(2,20)</f>
        <v>8</v>
      </c>
      <c r="O67" s="1">
        <f t="shared" ref="O67:O101" ca="1" si="17">M67*N67</f>
        <v>160</v>
      </c>
      <c r="P67" s="1">
        <f t="shared" ref="P67:P101" ca="1" si="18">(M67+1)*N67</f>
        <v>168</v>
      </c>
      <c r="Q67" s="1">
        <f t="shared" ref="Q67:Q101" ca="1" si="19">(M67-1)*N67</f>
        <v>152</v>
      </c>
      <c r="R67" s="1">
        <f t="shared" ref="R67:R101" ca="1" si="20">O67+1</f>
        <v>161</v>
      </c>
    </row>
    <row r="68" spans="1:18" ht="29.4" customHeight="1" x14ac:dyDescent="0.3">
      <c r="A68" s="15" t="s">
        <v>1765</v>
      </c>
      <c r="B68" s="3" t="s">
        <v>456</v>
      </c>
      <c r="C68" s="4" t="str">
        <f t="shared" ca="1" si="12"/>
        <v>067| 16 * 11 =</v>
      </c>
      <c r="D68" s="11" t="str">
        <f t="shared" ca="1" si="13"/>
        <v>Wissenstest zum großen Einmaleins. Unter dem Text steht eine Aufgabe und vier Auswahlmöglichkeiten für die Antwort. Welche Antwort ist die richtige. &lt;br&gt;16 * 11 =</v>
      </c>
      <c r="E68" s="4" t="str">
        <f t="shared" ca="1" si="14"/>
        <v>16 * 11 =</v>
      </c>
      <c r="F68" s="4">
        <f t="shared" ca="1" si="11"/>
        <v>176</v>
      </c>
      <c r="G68" s="4">
        <f t="shared" ca="1" si="11"/>
        <v>187</v>
      </c>
      <c r="H68" s="4">
        <f t="shared" ca="1" si="11"/>
        <v>165</v>
      </c>
      <c r="I68" s="4">
        <f t="shared" ca="1" si="11"/>
        <v>177</v>
      </c>
      <c r="J68" s="3" t="s">
        <v>458</v>
      </c>
      <c r="K68" s="4"/>
      <c r="M68" s="1">
        <f t="shared" ca="1" si="15"/>
        <v>16</v>
      </c>
      <c r="N68" s="1">
        <f t="shared" ca="1" si="16"/>
        <v>11</v>
      </c>
      <c r="O68" s="1">
        <f t="shared" ca="1" si="17"/>
        <v>176</v>
      </c>
      <c r="P68" s="1">
        <f t="shared" ca="1" si="18"/>
        <v>187</v>
      </c>
      <c r="Q68" s="1">
        <f t="shared" ca="1" si="19"/>
        <v>165</v>
      </c>
      <c r="R68" s="1">
        <f t="shared" ca="1" si="20"/>
        <v>177</v>
      </c>
    </row>
    <row r="69" spans="1:18" ht="29.4" customHeight="1" x14ac:dyDescent="0.3">
      <c r="A69" s="15" t="s">
        <v>1766</v>
      </c>
      <c r="B69" s="3" t="s">
        <v>456</v>
      </c>
      <c r="C69" s="4" t="str">
        <f t="shared" ca="1" si="12"/>
        <v>068| 10 * 5 =</v>
      </c>
      <c r="D69" s="11" t="str">
        <f t="shared" ca="1" si="13"/>
        <v>Wissenstest zum großen Einmaleins. Unter dem Text steht eine Aufgabe und vier Auswahlmöglichkeiten für die Antwort. Welche Antwort ist die richtige. &lt;br&gt;10 * 5 =</v>
      </c>
      <c r="E69" s="4" t="str">
        <f t="shared" ca="1" si="14"/>
        <v>10 * 5 =</v>
      </c>
      <c r="F69" s="4">
        <f t="shared" ca="1" si="11"/>
        <v>50</v>
      </c>
      <c r="G69" s="4">
        <f t="shared" ca="1" si="11"/>
        <v>55</v>
      </c>
      <c r="H69" s="4">
        <f t="shared" ca="1" si="11"/>
        <v>45</v>
      </c>
      <c r="I69" s="4">
        <f t="shared" ca="1" si="11"/>
        <v>51</v>
      </c>
      <c r="J69" s="3" t="s">
        <v>458</v>
      </c>
      <c r="K69" s="4"/>
      <c r="M69" s="1">
        <f t="shared" ca="1" si="15"/>
        <v>10</v>
      </c>
      <c r="N69" s="1">
        <f t="shared" ca="1" si="16"/>
        <v>5</v>
      </c>
      <c r="O69" s="1">
        <f t="shared" ca="1" si="17"/>
        <v>50</v>
      </c>
      <c r="P69" s="1">
        <f t="shared" ca="1" si="18"/>
        <v>55</v>
      </c>
      <c r="Q69" s="1">
        <f t="shared" ca="1" si="19"/>
        <v>45</v>
      </c>
      <c r="R69" s="1">
        <f t="shared" ca="1" si="20"/>
        <v>51</v>
      </c>
    </row>
    <row r="70" spans="1:18" ht="29.4" customHeight="1" x14ac:dyDescent="0.3">
      <c r="A70" s="15" t="s">
        <v>1767</v>
      </c>
      <c r="B70" s="3" t="s">
        <v>456</v>
      </c>
      <c r="C70" s="4" t="str">
        <f t="shared" ca="1" si="12"/>
        <v>069| 16 * 2 =</v>
      </c>
      <c r="D70" s="11" t="str">
        <f t="shared" ca="1" si="13"/>
        <v>Wissenstest zum großen Einmaleins. Unter dem Text steht eine Aufgabe und vier Auswahlmöglichkeiten für die Antwort. Welche Antwort ist die richtige. &lt;br&gt;16 * 2 =</v>
      </c>
      <c r="E70" s="4" t="str">
        <f t="shared" ca="1" si="14"/>
        <v>16 * 2 =</v>
      </c>
      <c r="F70" s="4">
        <f t="shared" ca="1" si="11"/>
        <v>32</v>
      </c>
      <c r="G70" s="4">
        <f t="shared" ca="1" si="11"/>
        <v>34</v>
      </c>
      <c r="H70" s="4">
        <f t="shared" ca="1" si="11"/>
        <v>30</v>
      </c>
      <c r="I70" s="4">
        <f t="shared" ca="1" si="11"/>
        <v>33</v>
      </c>
      <c r="J70" s="3" t="s">
        <v>458</v>
      </c>
      <c r="K70" s="4"/>
      <c r="M70" s="1">
        <f t="shared" ca="1" si="15"/>
        <v>16</v>
      </c>
      <c r="N70" s="1">
        <f t="shared" ca="1" si="16"/>
        <v>2</v>
      </c>
      <c r="O70" s="1">
        <f t="shared" ca="1" si="17"/>
        <v>32</v>
      </c>
      <c r="P70" s="1">
        <f t="shared" ca="1" si="18"/>
        <v>34</v>
      </c>
      <c r="Q70" s="1">
        <f t="shared" ca="1" si="19"/>
        <v>30</v>
      </c>
      <c r="R70" s="1">
        <f t="shared" ca="1" si="20"/>
        <v>33</v>
      </c>
    </row>
    <row r="71" spans="1:18" ht="29.4" customHeight="1" x14ac:dyDescent="0.3">
      <c r="A71" s="15" t="s">
        <v>1768</v>
      </c>
      <c r="B71" s="3" t="s">
        <v>456</v>
      </c>
      <c r="C71" s="4" t="str">
        <f t="shared" ca="1" si="12"/>
        <v>070| 14 * 3 =</v>
      </c>
      <c r="D71" s="11" t="str">
        <f t="shared" ca="1" si="13"/>
        <v>Wissenstest zum großen Einmaleins. Unter dem Text steht eine Aufgabe und vier Auswahlmöglichkeiten für die Antwort. Welche Antwort ist die richtige. &lt;br&gt;14 * 3 =</v>
      </c>
      <c r="E71" s="4" t="str">
        <f t="shared" ca="1" si="14"/>
        <v>14 * 3 =</v>
      </c>
      <c r="F71" s="4">
        <f t="shared" ca="1" si="11"/>
        <v>42</v>
      </c>
      <c r="G71" s="4">
        <f t="shared" ca="1" si="11"/>
        <v>45</v>
      </c>
      <c r="H71" s="4">
        <f t="shared" ca="1" si="11"/>
        <v>39</v>
      </c>
      <c r="I71" s="4">
        <f t="shared" ca="1" si="11"/>
        <v>43</v>
      </c>
      <c r="J71" s="3" t="s">
        <v>458</v>
      </c>
      <c r="K71" s="4"/>
      <c r="M71" s="1">
        <f t="shared" ca="1" si="15"/>
        <v>14</v>
      </c>
      <c r="N71" s="1">
        <f t="shared" ca="1" si="16"/>
        <v>3</v>
      </c>
      <c r="O71" s="1">
        <f t="shared" ca="1" si="17"/>
        <v>42</v>
      </c>
      <c r="P71" s="1">
        <f t="shared" ca="1" si="18"/>
        <v>45</v>
      </c>
      <c r="Q71" s="1">
        <f t="shared" ca="1" si="19"/>
        <v>39</v>
      </c>
      <c r="R71" s="1">
        <f t="shared" ca="1" si="20"/>
        <v>43</v>
      </c>
    </row>
    <row r="72" spans="1:18" ht="29.4" customHeight="1" x14ac:dyDescent="0.3">
      <c r="A72" s="15" t="s">
        <v>1769</v>
      </c>
      <c r="B72" s="3" t="s">
        <v>456</v>
      </c>
      <c r="C72" s="4" t="str">
        <f t="shared" ca="1" si="12"/>
        <v>071| 20 * 15 =</v>
      </c>
      <c r="D72" s="11" t="str">
        <f t="shared" ca="1" si="13"/>
        <v>Wissenstest zum großen Einmaleins. Unter dem Text steht eine Aufgabe und vier Auswahlmöglichkeiten für die Antwort. Welche Antwort ist die richtige. &lt;br&gt;20 * 15 =</v>
      </c>
      <c r="E72" s="4" t="str">
        <f t="shared" ca="1" si="14"/>
        <v>20 * 15 =</v>
      </c>
      <c r="F72" s="4">
        <f t="shared" ca="1" si="11"/>
        <v>300</v>
      </c>
      <c r="G72" s="4">
        <f t="shared" ca="1" si="11"/>
        <v>315</v>
      </c>
      <c r="H72" s="4">
        <f t="shared" ca="1" si="11"/>
        <v>285</v>
      </c>
      <c r="I72" s="4">
        <f t="shared" ca="1" si="11"/>
        <v>301</v>
      </c>
      <c r="J72" s="3" t="s">
        <v>458</v>
      </c>
      <c r="K72" s="4"/>
      <c r="M72" s="1">
        <f t="shared" ca="1" si="15"/>
        <v>20</v>
      </c>
      <c r="N72" s="1">
        <f t="shared" ca="1" si="16"/>
        <v>15</v>
      </c>
      <c r="O72" s="1">
        <f t="shared" ca="1" si="17"/>
        <v>300</v>
      </c>
      <c r="P72" s="1">
        <f t="shared" ca="1" si="18"/>
        <v>315</v>
      </c>
      <c r="Q72" s="1">
        <f t="shared" ca="1" si="19"/>
        <v>285</v>
      </c>
      <c r="R72" s="1">
        <f t="shared" ca="1" si="20"/>
        <v>301</v>
      </c>
    </row>
    <row r="73" spans="1:18" ht="29.4" customHeight="1" x14ac:dyDescent="0.3">
      <c r="A73" s="15" t="s">
        <v>1770</v>
      </c>
      <c r="B73" s="3" t="s">
        <v>456</v>
      </c>
      <c r="C73" s="4" t="str">
        <f t="shared" ca="1" si="12"/>
        <v>072| 10 * 14 =</v>
      </c>
      <c r="D73" s="11" t="str">
        <f t="shared" ca="1" si="13"/>
        <v>Wissenstest zum großen Einmaleins. Unter dem Text steht eine Aufgabe und vier Auswahlmöglichkeiten für die Antwort. Welche Antwort ist die richtige. &lt;br&gt;10 * 14 =</v>
      </c>
      <c r="E73" s="4" t="str">
        <f t="shared" ca="1" si="14"/>
        <v>10 * 14 =</v>
      </c>
      <c r="F73" s="4">
        <f t="shared" ca="1" si="11"/>
        <v>140</v>
      </c>
      <c r="G73" s="4">
        <f t="shared" ca="1" si="11"/>
        <v>154</v>
      </c>
      <c r="H73" s="4">
        <f t="shared" ca="1" si="11"/>
        <v>126</v>
      </c>
      <c r="I73" s="4">
        <f t="shared" ca="1" si="11"/>
        <v>141</v>
      </c>
      <c r="J73" s="3" t="s">
        <v>458</v>
      </c>
      <c r="K73" s="4"/>
      <c r="M73" s="1">
        <f t="shared" ca="1" si="15"/>
        <v>10</v>
      </c>
      <c r="N73" s="1">
        <f t="shared" ca="1" si="16"/>
        <v>14</v>
      </c>
      <c r="O73" s="1">
        <f t="shared" ca="1" si="17"/>
        <v>140</v>
      </c>
      <c r="P73" s="1">
        <f t="shared" ca="1" si="18"/>
        <v>154</v>
      </c>
      <c r="Q73" s="1">
        <f t="shared" ca="1" si="19"/>
        <v>126</v>
      </c>
      <c r="R73" s="1">
        <f t="shared" ca="1" si="20"/>
        <v>141</v>
      </c>
    </row>
    <row r="74" spans="1:18" ht="29.4" customHeight="1" x14ac:dyDescent="0.3">
      <c r="A74" s="15" t="s">
        <v>1771</v>
      </c>
      <c r="B74" s="3" t="s">
        <v>456</v>
      </c>
      <c r="C74" s="4" t="str">
        <f t="shared" ca="1" si="12"/>
        <v>073| 20 * 13 =</v>
      </c>
      <c r="D74" s="11" t="str">
        <f t="shared" ca="1" si="13"/>
        <v>Wissenstest zum großen Einmaleins. Unter dem Text steht eine Aufgabe und vier Auswahlmöglichkeiten für die Antwort. Welche Antwort ist die richtige. &lt;br&gt;20 * 13 =</v>
      </c>
      <c r="E74" s="4" t="str">
        <f t="shared" ca="1" si="14"/>
        <v>20 * 13 =</v>
      </c>
      <c r="F74" s="4">
        <f t="shared" ca="1" si="11"/>
        <v>260</v>
      </c>
      <c r="G74" s="4">
        <f t="shared" ca="1" si="11"/>
        <v>273</v>
      </c>
      <c r="H74" s="4">
        <f t="shared" ca="1" si="11"/>
        <v>247</v>
      </c>
      <c r="I74" s="4">
        <f t="shared" ca="1" si="11"/>
        <v>261</v>
      </c>
      <c r="J74" s="3" t="s">
        <v>458</v>
      </c>
      <c r="K74" s="4"/>
      <c r="M74" s="1">
        <f t="shared" ca="1" si="15"/>
        <v>20</v>
      </c>
      <c r="N74" s="1">
        <f t="shared" ca="1" si="16"/>
        <v>13</v>
      </c>
      <c r="O74" s="1">
        <f t="shared" ca="1" si="17"/>
        <v>260</v>
      </c>
      <c r="P74" s="1">
        <f t="shared" ca="1" si="18"/>
        <v>273</v>
      </c>
      <c r="Q74" s="1">
        <f t="shared" ca="1" si="19"/>
        <v>247</v>
      </c>
      <c r="R74" s="1">
        <f t="shared" ca="1" si="20"/>
        <v>261</v>
      </c>
    </row>
    <row r="75" spans="1:18" ht="29.4" customHeight="1" x14ac:dyDescent="0.3">
      <c r="A75" s="15" t="s">
        <v>1772</v>
      </c>
      <c r="B75" s="3" t="s">
        <v>456</v>
      </c>
      <c r="C75" s="4" t="str">
        <f t="shared" ca="1" si="12"/>
        <v>074| 15 * 3 =</v>
      </c>
      <c r="D75" s="11" t="str">
        <f t="shared" ca="1" si="13"/>
        <v>Wissenstest zum großen Einmaleins. Unter dem Text steht eine Aufgabe und vier Auswahlmöglichkeiten für die Antwort. Welche Antwort ist die richtige. &lt;br&gt;15 * 3 =</v>
      </c>
      <c r="E75" s="4" t="str">
        <f t="shared" ca="1" si="14"/>
        <v>15 * 3 =</v>
      </c>
      <c r="F75" s="4">
        <f t="shared" ca="1" si="11"/>
        <v>45</v>
      </c>
      <c r="G75" s="4">
        <f t="shared" ca="1" si="11"/>
        <v>48</v>
      </c>
      <c r="H75" s="4">
        <f t="shared" ca="1" si="11"/>
        <v>42</v>
      </c>
      <c r="I75" s="4">
        <f t="shared" ca="1" si="11"/>
        <v>46</v>
      </c>
      <c r="J75" s="3" t="s">
        <v>458</v>
      </c>
      <c r="K75" s="4"/>
      <c r="M75" s="1">
        <f t="shared" ca="1" si="15"/>
        <v>15</v>
      </c>
      <c r="N75" s="1">
        <f t="shared" ca="1" si="16"/>
        <v>3</v>
      </c>
      <c r="O75" s="1">
        <f t="shared" ca="1" si="17"/>
        <v>45</v>
      </c>
      <c r="P75" s="1">
        <f t="shared" ca="1" si="18"/>
        <v>48</v>
      </c>
      <c r="Q75" s="1">
        <f t="shared" ca="1" si="19"/>
        <v>42</v>
      </c>
      <c r="R75" s="1">
        <f t="shared" ca="1" si="20"/>
        <v>46</v>
      </c>
    </row>
    <row r="76" spans="1:18" ht="29.4" customHeight="1" x14ac:dyDescent="0.3">
      <c r="A76" s="15" t="s">
        <v>1773</v>
      </c>
      <c r="B76" s="3" t="s">
        <v>456</v>
      </c>
      <c r="C76" s="4" t="str">
        <f t="shared" ca="1" si="12"/>
        <v>075| 17 * 17 =</v>
      </c>
      <c r="D76" s="11" t="str">
        <f t="shared" ca="1" si="13"/>
        <v>Wissenstest zum großen Einmaleins. Unter dem Text steht eine Aufgabe und vier Auswahlmöglichkeiten für die Antwort. Welche Antwort ist die richtige. &lt;br&gt;17 * 17 =</v>
      </c>
      <c r="E76" s="4" t="str">
        <f t="shared" ca="1" si="14"/>
        <v>17 * 17 =</v>
      </c>
      <c r="F76" s="4">
        <f t="shared" ca="1" si="11"/>
        <v>289</v>
      </c>
      <c r="G76" s="4">
        <f t="shared" ca="1" si="11"/>
        <v>306</v>
      </c>
      <c r="H76" s="4">
        <f t="shared" ca="1" si="11"/>
        <v>272</v>
      </c>
      <c r="I76" s="4">
        <f t="shared" ca="1" si="11"/>
        <v>290</v>
      </c>
      <c r="J76" s="3" t="s">
        <v>458</v>
      </c>
      <c r="K76" s="4"/>
      <c r="M76" s="1">
        <f t="shared" ca="1" si="15"/>
        <v>17</v>
      </c>
      <c r="N76" s="1">
        <f t="shared" ca="1" si="16"/>
        <v>17</v>
      </c>
      <c r="O76" s="1">
        <f t="shared" ca="1" si="17"/>
        <v>289</v>
      </c>
      <c r="P76" s="1">
        <f t="shared" ca="1" si="18"/>
        <v>306</v>
      </c>
      <c r="Q76" s="1">
        <f t="shared" ca="1" si="19"/>
        <v>272</v>
      </c>
      <c r="R76" s="1">
        <f t="shared" ca="1" si="20"/>
        <v>290</v>
      </c>
    </row>
    <row r="77" spans="1:18" ht="29.4" customHeight="1" x14ac:dyDescent="0.3">
      <c r="A77" s="15" t="s">
        <v>1774</v>
      </c>
      <c r="B77" s="3" t="s">
        <v>456</v>
      </c>
      <c r="C77" s="4" t="str">
        <f t="shared" ca="1" si="12"/>
        <v>076| 20 * 17 =</v>
      </c>
      <c r="D77" s="11" t="str">
        <f t="shared" ca="1" si="13"/>
        <v>Wissenstest zum großen Einmaleins. Unter dem Text steht eine Aufgabe und vier Auswahlmöglichkeiten für die Antwort. Welche Antwort ist die richtige. &lt;br&gt;20 * 17 =</v>
      </c>
      <c r="E77" s="4" t="str">
        <f t="shared" ca="1" si="14"/>
        <v>20 * 17 =</v>
      </c>
      <c r="F77" s="4">
        <f t="shared" ca="1" si="11"/>
        <v>340</v>
      </c>
      <c r="G77" s="4">
        <f t="shared" ca="1" si="11"/>
        <v>357</v>
      </c>
      <c r="H77" s="4">
        <f t="shared" ca="1" si="11"/>
        <v>323</v>
      </c>
      <c r="I77" s="4">
        <f t="shared" ca="1" si="11"/>
        <v>341</v>
      </c>
      <c r="J77" s="3" t="s">
        <v>458</v>
      </c>
      <c r="K77" s="4"/>
      <c r="M77" s="1">
        <f t="shared" ca="1" si="15"/>
        <v>20</v>
      </c>
      <c r="N77" s="1">
        <f t="shared" ca="1" si="16"/>
        <v>17</v>
      </c>
      <c r="O77" s="1">
        <f t="shared" ca="1" si="17"/>
        <v>340</v>
      </c>
      <c r="P77" s="1">
        <f t="shared" ca="1" si="18"/>
        <v>357</v>
      </c>
      <c r="Q77" s="1">
        <f t="shared" ca="1" si="19"/>
        <v>323</v>
      </c>
      <c r="R77" s="1">
        <f t="shared" ca="1" si="20"/>
        <v>341</v>
      </c>
    </row>
    <row r="78" spans="1:18" ht="29.4" customHeight="1" x14ac:dyDescent="0.3">
      <c r="A78" s="15" t="s">
        <v>1775</v>
      </c>
      <c r="B78" s="3" t="s">
        <v>456</v>
      </c>
      <c r="C78" s="4" t="str">
        <f t="shared" ca="1" si="12"/>
        <v>077| 10 * 7 =</v>
      </c>
      <c r="D78" s="11" t="str">
        <f t="shared" ca="1" si="13"/>
        <v>Wissenstest zum großen Einmaleins. Unter dem Text steht eine Aufgabe und vier Auswahlmöglichkeiten für die Antwort. Welche Antwort ist die richtige. &lt;br&gt;10 * 7 =</v>
      </c>
      <c r="E78" s="4" t="str">
        <f t="shared" ca="1" si="14"/>
        <v>10 * 7 =</v>
      </c>
      <c r="F78" s="4">
        <f t="shared" ca="1" si="11"/>
        <v>70</v>
      </c>
      <c r="G78" s="4">
        <f t="shared" ca="1" si="11"/>
        <v>77</v>
      </c>
      <c r="H78" s="4">
        <f t="shared" ca="1" si="11"/>
        <v>63</v>
      </c>
      <c r="I78" s="4">
        <f t="shared" ca="1" si="11"/>
        <v>71</v>
      </c>
      <c r="J78" s="3" t="s">
        <v>458</v>
      </c>
      <c r="K78" s="4"/>
      <c r="M78" s="1">
        <f t="shared" ca="1" si="15"/>
        <v>10</v>
      </c>
      <c r="N78" s="1">
        <f t="shared" ca="1" si="16"/>
        <v>7</v>
      </c>
      <c r="O78" s="1">
        <f t="shared" ca="1" si="17"/>
        <v>70</v>
      </c>
      <c r="P78" s="1">
        <f t="shared" ca="1" si="18"/>
        <v>77</v>
      </c>
      <c r="Q78" s="1">
        <f t="shared" ca="1" si="19"/>
        <v>63</v>
      </c>
      <c r="R78" s="1">
        <f t="shared" ca="1" si="20"/>
        <v>71</v>
      </c>
    </row>
    <row r="79" spans="1:18" ht="29.4" customHeight="1" x14ac:dyDescent="0.3">
      <c r="A79" s="15" t="s">
        <v>1776</v>
      </c>
      <c r="B79" s="3" t="s">
        <v>456</v>
      </c>
      <c r="C79" s="4" t="str">
        <f t="shared" ca="1" si="12"/>
        <v>078| 13 * 8 =</v>
      </c>
      <c r="D79" s="11" t="str">
        <f t="shared" ca="1" si="13"/>
        <v>Wissenstest zum großen Einmaleins. Unter dem Text steht eine Aufgabe und vier Auswahlmöglichkeiten für die Antwort. Welche Antwort ist die richtige. &lt;br&gt;13 * 8 =</v>
      </c>
      <c r="E79" s="4" t="str">
        <f t="shared" ca="1" si="14"/>
        <v>13 * 8 =</v>
      </c>
      <c r="F79" s="4">
        <f t="shared" ca="1" si="11"/>
        <v>104</v>
      </c>
      <c r="G79" s="4">
        <f t="shared" ca="1" si="11"/>
        <v>112</v>
      </c>
      <c r="H79" s="4">
        <f t="shared" ca="1" si="11"/>
        <v>96</v>
      </c>
      <c r="I79" s="4">
        <f t="shared" ca="1" si="11"/>
        <v>105</v>
      </c>
      <c r="J79" s="3" t="s">
        <v>458</v>
      </c>
      <c r="K79" s="4"/>
      <c r="M79" s="1">
        <f t="shared" ca="1" si="15"/>
        <v>13</v>
      </c>
      <c r="N79" s="1">
        <f t="shared" ca="1" si="16"/>
        <v>8</v>
      </c>
      <c r="O79" s="1">
        <f t="shared" ca="1" si="17"/>
        <v>104</v>
      </c>
      <c r="P79" s="1">
        <f t="shared" ca="1" si="18"/>
        <v>112</v>
      </c>
      <c r="Q79" s="1">
        <f t="shared" ca="1" si="19"/>
        <v>96</v>
      </c>
      <c r="R79" s="1">
        <f t="shared" ca="1" si="20"/>
        <v>105</v>
      </c>
    </row>
    <row r="80" spans="1:18" ht="29.4" customHeight="1" x14ac:dyDescent="0.3">
      <c r="A80" s="15" t="s">
        <v>1777</v>
      </c>
      <c r="B80" s="3" t="s">
        <v>456</v>
      </c>
      <c r="C80" s="4" t="str">
        <f t="shared" ca="1" si="12"/>
        <v>079| 17 * 19 =</v>
      </c>
      <c r="D80" s="11" t="str">
        <f t="shared" ca="1" si="13"/>
        <v>Wissenstest zum großen Einmaleins. Unter dem Text steht eine Aufgabe und vier Auswahlmöglichkeiten für die Antwort. Welche Antwort ist die richtige. &lt;br&gt;17 * 19 =</v>
      </c>
      <c r="E80" s="4" t="str">
        <f t="shared" ca="1" si="14"/>
        <v>17 * 19 =</v>
      </c>
      <c r="F80" s="4">
        <f t="shared" ca="1" si="11"/>
        <v>323</v>
      </c>
      <c r="G80" s="4">
        <f t="shared" ca="1" si="11"/>
        <v>342</v>
      </c>
      <c r="H80" s="4">
        <f t="shared" ca="1" si="11"/>
        <v>304</v>
      </c>
      <c r="I80" s="4">
        <f t="shared" ca="1" si="11"/>
        <v>324</v>
      </c>
      <c r="J80" s="3" t="s">
        <v>458</v>
      </c>
      <c r="K80" s="4"/>
      <c r="M80" s="1">
        <f t="shared" ca="1" si="15"/>
        <v>17</v>
      </c>
      <c r="N80" s="1">
        <f t="shared" ca="1" si="16"/>
        <v>19</v>
      </c>
      <c r="O80" s="1">
        <f t="shared" ca="1" si="17"/>
        <v>323</v>
      </c>
      <c r="P80" s="1">
        <f t="shared" ca="1" si="18"/>
        <v>342</v>
      </c>
      <c r="Q80" s="1">
        <f t="shared" ca="1" si="19"/>
        <v>304</v>
      </c>
      <c r="R80" s="1">
        <f t="shared" ca="1" si="20"/>
        <v>324</v>
      </c>
    </row>
    <row r="81" spans="1:18" ht="29.4" customHeight="1" x14ac:dyDescent="0.3">
      <c r="A81" s="15" t="s">
        <v>1778</v>
      </c>
      <c r="B81" s="3" t="s">
        <v>456</v>
      </c>
      <c r="C81" s="4" t="str">
        <f t="shared" ca="1" si="12"/>
        <v>080| 15 * 2 =</v>
      </c>
      <c r="D81" s="11" t="str">
        <f t="shared" ca="1" si="13"/>
        <v>Wissenstest zum großen Einmaleins. Unter dem Text steht eine Aufgabe und vier Auswahlmöglichkeiten für die Antwort. Welche Antwort ist die richtige. &lt;br&gt;15 * 2 =</v>
      </c>
      <c r="E81" s="4" t="str">
        <f t="shared" ca="1" si="14"/>
        <v>15 * 2 =</v>
      </c>
      <c r="F81" s="4">
        <f t="shared" ca="1" si="11"/>
        <v>30</v>
      </c>
      <c r="G81" s="4">
        <f t="shared" ca="1" si="11"/>
        <v>32</v>
      </c>
      <c r="H81" s="4">
        <f t="shared" ca="1" si="11"/>
        <v>28</v>
      </c>
      <c r="I81" s="4">
        <f t="shared" ca="1" si="11"/>
        <v>31</v>
      </c>
      <c r="J81" s="3" t="s">
        <v>458</v>
      </c>
      <c r="K81" s="4"/>
      <c r="M81" s="1">
        <f t="shared" ca="1" si="15"/>
        <v>15</v>
      </c>
      <c r="N81" s="1">
        <f t="shared" ca="1" si="16"/>
        <v>2</v>
      </c>
      <c r="O81" s="1">
        <f t="shared" ca="1" si="17"/>
        <v>30</v>
      </c>
      <c r="P81" s="1">
        <f t="shared" ca="1" si="18"/>
        <v>32</v>
      </c>
      <c r="Q81" s="1">
        <f t="shared" ca="1" si="19"/>
        <v>28</v>
      </c>
      <c r="R81" s="1">
        <f t="shared" ca="1" si="20"/>
        <v>31</v>
      </c>
    </row>
    <row r="82" spans="1:18" ht="29.4" customHeight="1" x14ac:dyDescent="0.3">
      <c r="A82" s="15" t="s">
        <v>1779</v>
      </c>
      <c r="B82" s="3" t="s">
        <v>456</v>
      </c>
      <c r="C82" s="4" t="str">
        <f t="shared" ca="1" si="12"/>
        <v>081| 19 * 5 =</v>
      </c>
      <c r="D82" s="11" t="str">
        <f t="shared" ca="1" si="13"/>
        <v>Wissenstest zum großen Einmaleins. Unter dem Text steht eine Aufgabe und vier Auswahlmöglichkeiten für die Antwort. Welche Antwort ist die richtige. &lt;br&gt;19 * 5 =</v>
      </c>
      <c r="E82" s="4" t="str">
        <f t="shared" ca="1" si="14"/>
        <v>19 * 5 =</v>
      </c>
      <c r="F82" s="4">
        <f t="shared" ca="1" si="11"/>
        <v>95</v>
      </c>
      <c r="G82" s="4">
        <f t="shared" ca="1" si="11"/>
        <v>100</v>
      </c>
      <c r="H82" s="4">
        <f t="shared" ca="1" si="11"/>
        <v>90</v>
      </c>
      <c r="I82" s="4">
        <f t="shared" ref="I82:I101" ca="1" si="21">R82</f>
        <v>96</v>
      </c>
      <c r="J82" s="3" t="s">
        <v>458</v>
      </c>
      <c r="K82" s="4"/>
      <c r="M82" s="1">
        <f t="shared" ca="1" si="15"/>
        <v>19</v>
      </c>
      <c r="N82" s="1">
        <f t="shared" ca="1" si="16"/>
        <v>5</v>
      </c>
      <c r="O82" s="1">
        <f t="shared" ca="1" si="17"/>
        <v>95</v>
      </c>
      <c r="P82" s="1">
        <f t="shared" ca="1" si="18"/>
        <v>100</v>
      </c>
      <c r="Q82" s="1">
        <f t="shared" ca="1" si="19"/>
        <v>90</v>
      </c>
      <c r="R82" s="1">
        <f t="shared" ca="1" si="20"/>
        <v>96</v>
      </c>
    </row>
    <row r="83" spans="1:18" ht="29.4" customHeight="1" x14ac:dyDescent="0.3">
      <c r="A83" s="15" t="s">
        <v>1780</v>
      </c>
      <c r="B83" s="3" t="s">
        <v>456</v>
      </c>
      <c r="C83" s="4" t="str">
        <f t="shared" ca="1" si="12"/>
        <v>082| 14 * 20 =</v>
      </c>
      <c r="D83" s="11" t="str">
        <f t="shared" ca="1" si="13"/>
        <v>Wissenstest zum großen Einmaleins. Unter dem Text steht eine Aufgabe und vier Auswahlmöglichkeiten für die Antwort. Welche Antwort ist die richtige. &lt;br&gt;14 * 20 =</v>
      </c>
      <c r="E83" s="4" t="str">
        <f t="shared" ca="1" si="14"/>
        <v>14 * 20 =</v>
      </c>
      <c r="F83" s="4">
        <f t="shared" ref="F83:H101" ca="1" si="22">O83</f>
        <v>280</v>
      </c>
      <c r="G83" s="4">
        <f t="shared" ca="1" si="22"/>
        <v>300</v>
      </c>
      <c r="H83" s="4">
        <f t="shared" ca="1" si="22"/>
        <v>260</v>
      </c>
      <c r="I83" s="4">
        <f t="shared" ca="1" si="21"/>
        <v>281</v>
      </c>
      <c r="J83" s="3" t="s">
        <v>458</v>
      </c>
      <c r="K83" s="4"/>
      <c r="M83" s="1">
        <f t="shared" ca="1" si="15"/>
        <v>14</v>
      </c>
      <c r="N83" s="1">
        <f t="shared" ca="1" si="16"/>
        <v>20</v>
      </c>
      <c r="O83" s="1">
        <f t="shared" ca="1" si="17"/>
        <v>280</v>
      </c>
      <c r="P83" s="1">
        <f t="shared" ca="1" si="18"/>
        <v>300</v>
      </c>
      <c r="Q83" s="1">
        <f t="shared" ca="1" si="19"/>
        <v>260</v>
      </c>
      <c r="R83" s="1">
        <f t="shared" ca="1" si="20"/>
        <v>281</v>
      </c>
    </row>
    <row r="84" spans="1:18" ht="29.4" customHeight="1" x14ac:dyDescent="0.3">
      <c r="A84" s="15" t="s">
        <v>1781</v>
      </c>
      <c r="B84" s="3" t="s">
        <v>456</v>
      </c>
      <c r="C84" s="4" t="str">
        <f t="shared" ca="1" si="12"/>
        <v>083| 15 * 14 =</v>
      </c>
      <c r="D84" s="11" t="str">
        <f t="shared" ca="1" si="13"/>
        <v>Wissenstest zum großen Einmaleins. Unter dem Text steht eine Aufgabe und vier Auswahlmöglichkeiten für die Antwort. Welche Antwort ist die richtige. &lt;br&gt;15 * 14 =</v>
      </c>
      <c r="E84" s="4" t="str">
        <f t="shared" ca="1" si="14"/>
        <v>15 * 14 =</v>
      </c>
      <c r="F84" s="4">
        <f t="shared" ca="1" si="22"/>
        <v>210</v>
      </c>
      <c r="G84" s="4">
        <f t="shared" ca="1" si="22"/>
        <v>224</v>
      </c>
      <c r="H84" s="4">
        <f t="shared" ca="1" si="22"/>
        <v>196</v>
      </c>
      <c r="I84" s="4">
        <f t="shared" ca="1" si="21"/>
        <v>211</v>
      </c>
      <c r="J84" s="3" t="s">
        <v>458</v>
      </c>
      <c r="K84" s="4"/>
      <c r="M84" s="1">
        <f t="shared" ca="1" si="15"/>
        <v>15</v>
      </c>
      <c r="N84" s="1">
        <f t="shared" ca="1" si="16"/>
        <v>14</v>
      </c>
      <c r="O84" s="1">
        <f t="shared" ca="1" si="17"/>
        <v>210</v>
      </c>
      <c r="P84" s="1">
        <f t="shared" ca="1" si="18"/>
        <v>224</v>
      </c>
      <c r="Q84" s="1">
        <f t="shared" ca="1" si="19"/>
        <v>196</v>
      </c>
      <c r="R84" s="1">
        <f t="shared" ca="1" si="20"/>
        <v>211</v>
      </c>
    </row>
    <row r="85" spans="1:18" ht="29.4" customHeight="1" x14ac:dyDescent="0.3">
      <c r="A85" s="15" t="s">
        <v>1782</v>
      </c>
      <c r="B85" s="3" t="s">
        <v>456</v>
      </c>
      <c r="C85" s="4" t="str">
        <f t="shared" ca="1" si="12"/>
        <v>084| 20 * 12 =</v>
      </c>
      <c r="D85" s="11" t="str">
        <f t="shared" ca="1" si="13"/>
        <v>Wissenstest zum großen Einmaleins. Unter dem Text steht eine Aufgabe und vier Auswahlmöglichkeiten für die Antwort. Welche Antwort ist die richtige. &lt;br&gt;20 * 12 =</v>
      </c>
      <c r="E85" s="4" t="str">
        <f t="shared" ca="1" si="14"/>
        <v>20 * 12 =</v>
      </c>
      <c r="F85" s="4">
        <f t="shared" ca="1" si="22"/>
        <v>240</v>
      </c>
      <c r="G85" s="4">
        <f t="shared" ca="1" si="22"/>
        <v>252</v>
      </c>
      <c r="H85" s="4">
        <f t="shared" ca="1" si="22"/>
        <v>228</v>
      </c>
      <c r="I85" s="4">
        <f t="shared" ca="1" si="21"/>
        <v>241</v>
      </c>
      <c r="J85" s="3" t="s">
        <v>458</v>
      </c>
      <c r="K85" s="4"/>
      <c r="M85" s="1">
        <f t="shared" ca="1" si="15"/>
        <v>20</v>
      </c>
      <c r="N85" s="1">
        <f t="shared" ca="1" si="16"/>
        <v>12</v>
      </c>
      <c r="O85" s="1">
        <f t="shared" ca="1" si="17"/>
        <v>240</v>
      </c>
      <c r="P85" s="1">
        <f t="shared" ca="1" si="18"/>
        <v>252</v>
      </c>
      <c r="Q85" s="1">
        <f t="shared" ca="1" si="19"/>
        <v>228</v>
      </c>
      <c r="R85" s="1">
        <f t="shared" ca="1" si="20"/>
        <v>241</v>
      </c>
    </row>
    <row r="86" spans="1:18" ht="29.4" customHeight="1" x14ac:dyDescent="0.3">
      <c r="A86" s="15" t="s">
        <v>1783</v>
      </c>
      <c r="B86" s="3" t="s">
        <v>456</v>
      </c>
      <c r="C86" s="4" t="str">
        <f t="shared" ca="1" si="12"/>
        <v>085| 11 * 17 =</v>
      </c>
      <c r="D86" s="11" t="str">
        <f t="shared" ca="1" si="13"/>
        <v>Wissenstest zum großen Einmaleins. Unter dem Text steht eine Aufgabe und vier Auswahlmöglichkeiten für die Antwort. Welche Antwort ist die richtige. &lt;br&gt;11 * 17 =</v>
      </c>
      <c r="E86" s="4" t="str">
        <f t="shared" ca="1" si="14"/>
        <v>11 * 17 =</v>
      </c>
      <c r="F86" s="4">
        <f t="shared" ca="1" si="22"/>
        <v>187</v>
      </c>
      <c r="G86" s="4">
        <f t="shared" ca="1" si="22"/>
        <v>204</v>
      </c>
      <c r="H86" s="4">
        <f t="shared" ca="1" si="22"/>
        <v>170</v>
      </c>
      <c r="I86" s="4">
        <f t="shared" ca="1" si="21"/>
        <v>188</v>
      </c>
      <c r="J86" s="3" t="s">
        <v>458</v>
      </c>
      <c r="K86" s="4"/>
      <c r="M86" s="1">
        <f t="shared" ca="1" si="15"/>
        <v>11</v>
      </c>
      <c r="N86" s="1">
        <f t="shared" ca="1" si="16"/>
        <v>17</v>
      </c>
      <c r="O86" s="1">
        <f t="shared" ca="1" si="17"/>
        <v>187</v>
      </c>
      <c r="P86" s="1">
        <f t="shared" ca="1" si="18"/>
        <v>204</v>
      </c>
      <c r="Q86" s="1">
        <f t="shared" ca="1" si="19"/>
        <v>170</v>
      </c>
      <c r="R86" s="1">
        <f t="shared" ca="1" si="20"/>
        <v>188</v>
      </c>
    </row>
    <row r="87" spans="1:18" ht="29.4" customHeight="1" x14ac:dyDescent="0.3">
      <c r="A87" s="15" t="s">
        <v>1784</v>
      </c>
      <c r="B87" s="3" t="s">
        <v>456</v>
      </c>
      <c r="C87" s="4" t="str">
        <f t="shared" ca="1" si="12"/>
        <v>086| 10 * 15 =</v>
      </c>
      <c r="D87" s="11" t="str">
        <f t="shared" ca="1" si="13"/>
        <v>Wissenstest zum großen Einmaleins. Unter dem Text steht eine Aufgabe und vier Auswahlmöglichkeiten für die Antwort. Welche Antwort ist die richtige. &lt;br&gt;10 * 15 =</v>
      </c>
      <c r="E87" s="4" t="str">
        <f t="shared" ca="1" si="14"/>
        <v>10 * 15 =</v>
      </c>
      <c r="F87" s="4">
        <f t="shared" ca="1" si="22"/>
        <v>150</v>
      </c>
      <c r="G87" s="4">
        <f t="shared" ca="1" si="22"/>
        <v>165</v>
      </c>
      <c r="H87" s="4">
        <f t="shared" ca="1" si="22"/>
        <v>135</v>
      </c>
      <c r="I87" s="4">
        <f t="shared" ca="1" si="21"/>
        <v>151</v>
      </c>
      <c r="J87" s="3" t="s">
        <v>458</v>
      </c>
      <c r="K87" s="4"/>
      <c r="M87" s="1">
        <f t="shared" ca="1" si="15"/>
        <v>10</v>
      </c>
      <c r="N87" s="1">
        <f t="shared" ca="1" si="16"/>
        <v>15</v>
      </c>
      <c r="O87" s="1">
        <f t="shared" ca="1" si="17"/>
        <v>150</v>
      </c>
      <c r="P87" s="1">
        <f t="shared" ca="1" si="18"/>
        <v>165</v>
      </c>
      <c r="Q87" s="1">
        <f t="shared" ca="1" si="19"/>
        <v>135</v>
      </c>
      <c r="R87" s="1">
        <f t="shared" ca="1" si="20"/>
        <v>151</v>
      </c>
    </row>
    <row r="88" spans="1:18" ht="29.4" customHeight="1" x14ac:dyDescent="0.3">
      <c r="A88" s="15" t="s">
        <v>1785</v>
      </c>
      <c r="B88" s="3" t="s">
        <v>456</v>
      </c>
      <c r="C88" s="4" t="str">
        <f t="shared" ca="1" si="12"/>
        <v>087| 20 * 9 =</v>
      </c>
      <c r="D88" s="11" t="str">
        <f t="shared" ca="1" si="13"/>
        <v>Wissenstest zum großen Einmaleins. Unter dem Text steht eine Aufgabe und vier Auswahlmöglichkeiten für die Antwort. Welche Antwort ist die richtige. &lt;br&gt;20 * 9 =</v>
      </c>
      <c r="E88" s="4" t="str">
        <f t="shared" ca="1" si="14"/>
        <v>20 * 9 =</v>
      </c>
      <c r="F88" s="4">
        <f t="shared" ca="1" si="22"/>
        <v>180</v>
      </c>
      <c r="G88" s="4">
        <f t="shared" ca="1" si="22"/>
        <v>189</v>
      </c>
      <c r="H88" s="4">
        <f t="shared" ca="1" si="22"/>
        <v>171</v>
      </c>
      <c r="I88" s="4">
        <f t="shared" ca="1" si="21"/>
        <v>181</v>
      </c>
      <c r="J88" s="3" t="s">
        <v>458</v>
      </c>
      <c r="K88" s="4"/>
      <c r="M88" s="1">
        <f t="shared" ca="1" si="15"/>
        <v>20</v>
      </c>
      <c r="N88" s="1">
        <f t="shared" ca="1" si="16"/>
        <v>9</v>
      </c>
      <c r="O88" s="1">
        <f t="shared" ca="1" si="17"/>
        <v>180</v>
      </c>
      <c r="P88" s="1">
        <f t="shared" ca="1" si="18"/>
        <v>189</v>
      </c>
      <c r="Q88" s="1">
        <f t="shared" ca="1" si="19"/>
        <v>171</v>
      </c>
      <c r="R88" s="1">
        <f t="shared" ca="1" si="20"/>
        <v>181</v>
      </c>
    </row>
    <row r="89" spans="1:18" ht="29.4" customHeight="1" x14ac:dyDescent="0.3">
      <c r="A89" s="15" t="s">
        <v>1786</v>
      </c>
      <c r="B89" s="3" t="s">
        <v>456</v>
      </c>
      <c r="C89" s="4" t="str">
        <f t="shared" ca="1" si="12"/>
        <v>088| 15 * 20 =</v>
      </c>
      <c r="D89" s="11" t="str">
        <f t="shared" ca="1" si="13"/>
        <v>Wissenstest zum großen Einmaleins. Unter dem Text steht eine Aufgabe und vier Auswahlmöglichkeiten für die Antwort. Welche Antwort ist die richtige. &lt;br&gt;15 * 20 =</v>
      </c>
      <c r="E89" s="4" t="str">
        <f t="shared" ca="1" si="14"/>
        <v>15 * 20 =</v>
      </c>
      <c r="F89" s="4">
        <f t="shared" ca="1" si="22"/>
        <v>300</v>
      </c>
      <c r="G89" s="4">
        <f t="shared" ca="1" si="22"/>
        <v>320</v>
      </c>
      <c r="H89" s="4">
        <f t="shared" ca="1" si="22"/>
        <v>280</v>
      </c>
      <c r="I89" s="4">
        <f t="shared" ca="1" si="21"/>
        <v>301</v>
      </c>
      <c r="J89" s="3" t="s">
        <v>458</v>
      </c>
      <c r="K89" s="4"/>
      <c r="M89" s="1">
        <f t="shared" ca="1" si="15"/>
        <v>15</v>
      </c>
      <c r="N89" s="1">
        <f t="shared" ca="1" si="16"/>
        <v>20</v>
      </c>
      <c r="O89" s="1">
        <f t="shared" ca="1" si="17"/>
        <v>300</v>
      </c>
      <c r="P89" s="1">
        <f t="shared" ca="1" si="18"/>
        <v>320</v>
      </c>
      <c r="Q89" s="1">
        <f t="shared" ca="1" si="19"/>
        <v>280</v>
      </c>
      <c r="R89" s="1">
        <f t="shared" ca="1" si="20"/>
        <v>301</v>
      </c>
    </row>
    <row r="90" spans="1:18" ht="29.4" customHeight="1" x14ac:dyDescent="0.3">
      <c r="A90" s="15" t="s">
        <v>1787</v>
      </c>
      <c r="B90" s="3" t="s">
        <v>456</v>
      </c>
      <c r="C90" s="4" t="str">
        <f t="shared" ca="1" si="12"/>
        <v>089| 13 * 5 =</v>
      </c>
      <c r="D90" s="11" t="str">
        <f t="shared" ca="1" si="13"/>
        <v>Wissenstest zum großen Einmaleins. Unter dem Text steht eine Aufgabe und vier Auswahlmöglichkeiten für die Antwort. Welche Antwort ist die richtige. &lt;br&gt;13 * 5 =</v>
      </c>
      <c r="E90" s="4" t="str">
        <f t="shared" ca="1" si="14"/>
        <v>13 * 5 =</v>
      </c>
      <c r="F90" s="4">
        <f t="shared" ca="1" si="22"/>
        <v>65</v>
      </c>
      <c r="G90" s="4">
        <f t="shared" ca="1" si="22"/>
        <v>70</v>
      </c>
      <c r="H90" s="4">
        <f t="shared" ca="1" si="22"/>
        <v>60</v>
      </c>
      <c r="I90" s="4">
        <f t="shared" ca="1" si="21"/>
        <v>66</v>
      </c>
      <c r="J90" s="3" t="s">
        <v>458</v>
      </c>
      <c r="K90" s="4"/>
      <c r="M90" s="1">
        <f t="shared" ca="1" si="15"/>
        <v>13</v>
      </c>
      <c r="N90" s="1">
        <f t="shared" ca="1" si="16"/>
        <v>5</v>
      </c>
      <c r="O90" s="1">
        <f t="shared" ca="1" si="17"/>
        <v>65</v>
      </c>
      <c r="P90" s="1">
        <f t="shared" ca="1" si="18"/>
        <v>70</v>
      </c>
      <c r="Q90" s="1">
        <f t="shared" ca="1" si="19"/>
        <v>60</v>
      </c>
      <c r="R90" s="1">
        <f t="shared" ca="1" si="20"/>
        <v>66</v>
      </c>
    </row>
    <row r="91" spans="1:18" ht="29.4" customHeight="1" x14ac:dyDescent="0.3">
      <c r="A91" s="15" t="s">
        <v>1788</v>
      </c>
      <c r="B91" s="3" t="s">
        <v>456</v>
      </c>
      <c r="C91" s="4" t="str">
        <f t="shared" ca="1" si="12"/>
        <v>090| 10 * 7 =</v>
      </c>
      <c r="D91" s="11" t="str">
        <f t="shared" ca="1" si="13"/>
        <v>Wissenstest zum großen Einmaleins. Unter dem Text steht eine Aufgabe und vier Auswahlmöglichkeiten für die Antwort. Welche Antwort ist die richtige. &lt;br&gt;10 * 7 =</v>
      </c>
      <c r="E91" s="4" t="str">
        <f t="shared" ca="1" si="14"/>
        <v>10 * 7 =</v>
      </c>
      <c r="F91" s="4">
        <f t="shared" ca="1" si="22"/>
        <v>70</v>
      </c>
      <c r="G91" s="4">
        <f t="shared" ca="1" si="22"/>
        <v>77</v>
      </c>
      <c r="H91" s="4">
        <f t="shared" ca="1" si="22"/>
        <v>63</v>
      </c>
      <c r="I91" s="4">
        <f t="shared" ca="1" si="21"/>
        <v>71</v>
      </c>
      <c r="J91" s="3" t="s">
        <v>458</v>
      </c>
      <c r="K91" s="4"/>
      <c r="M91" s="1">
        <f t="shared" ca="1" si="15"/>
        <v>10</v>
      </c>
      <c r="N91" s="1">
        <f t="shared" ca="1" si="16"/>
        <v>7</v>
      </c>
      <c r="O91" s="1">
        <f t="shared" ca="1" si="17"/>
        <v>70</v>
      </c>
      <c r="P91" s="1">
        <f t="shared" ca="1" si="18"/>
        <v>77</v>
      </c>
      <c r="Q91" s="1">
        <f t="shared" ca="1" si="19"/>
        <v>63</v>
      </c>
      <c r="R91" s="1">
        <f t="shared" ca="1" si="20"/>
        <v>71</v>
      </c>
    </row>
    <row r="92" spans="1:18" ht="29.4" customHeight="1" x14ac:dyDescent="0.3">
      <c r="A92" s="15" t="s">
        <v>1789</v>
      </c>
      <c r="B92" s="3" t="s">
        <v>456</v>
      </c>
      <c r="C92" s="4" t="str">
        <f t="shared" ca="1" si="12"/>
        <v>091| 10 * 3 =</v>
      </c>
      <c r="D92" s="11" t="str">
        <f t="shared" ca="1" si="13"/>
        <v>Wissenstest zum großen Einmaleins. Unter dem Text steht eine Aufgabe und vier Auswahlmöglichkeiten für die Antwort. Welche Antwort ist die richtige. &lt;br&gt;10 * 3 =</v>
      </c>
      <c r="E92" s="4" t="str">
        <f t="shared" ca="1" si="14"/>
        <v>10 * 3 =</v>
      </c>
      <c r="F92" s="4">
        <f t="shared" ca="1" si="22"/>
        <v>30</v>
      </c>
      <c r="G92" s="4">
        <f t="shared" ca="1" si="22"/>
        <v>33</v>
      </c>
      <c r="H92" s="4">
        <f t="shared" ca="1" si="22"/>
        <v>27</v>
      </c>
      <c r="I92" s="4">
        <f t="shared" ca="1" si="21"/>
        <v>31</v>
      </c>
      <c r="J92" s="3" t="s">
        <v>458</v>
      </c>
      <c r="K92" s="4"/>
      <c r="M92" s="1">
        <f t="shared" ca="1" si="15"/>
        <v>10</v>
      </c>
      <c r="N92" s="1">
        <f t="shared" ca="1" si="16"/>
        <v>3</v>
      </c>
      <c r="O92" s="1">
        <f t="shared" ca="1" si="17"/>
        <v>30</v>
      </c>
      <c r="P92" s="1">
        <f t="shared" ca="1" si="18"/>
        <v>33</v>
      </c>
      <c r="Q92" s="1">
        <f t="shared" ca="1" si="19"/>
        <v>27</v>
      </c>
      <c r="R92" s="1">
        <f t="shared" ca="1" si="20"/>
        <v>31</v>
      </c>
    </row>
    <row r="93" spans="1:18" ht="29.4" customHeight="1" x14ac:dyDescent="0.3">
      <c r="A93" s="15" t="s">
        <v>1790</v>
      </c>
      <c r="B93" s="3" t="s">
        <v>456</v>
      </c>
      <c r="C93" s="4" t="str">
        <f t="shared" ca="1" si="12"/>
        <v>092| 11 * 3 =</v>
      </c>
      <c r="D93" s="11" t="str">
        <f t="shared" ca="1" si="13"/>
        <v>Wissenstest zum großen Einmaleins. Unter dem Text steht eine Aufgabe und vier Auswahlmöglichkeiten für die Antwort. Welche Antwort ist die richtige. &lt;br&gt;11 * 3 =</v>
      </c>
      <c r="E93" s="4" t="str">
        <f t="shared" ca="1" si="14"/>
        <v>11 * 3 =</v>
      </c>
      <c r="F93" s="4">
        <f t="shared" ca="1" si="22"/>
        <v>33</v>
      </c>
      <c r="G93" s="4">
        <f t="shared" ca="1" si="22"/>
        <v>36</v>
      </c>
      <c r="H93" s="4">
        <f t="shared" ca="1" si="22"/>
        <v>30</v>
      </c>
      <c r="I93" s="4">
        <f t="shared" ca="1" si="21"/>
        <v>34</v>
      </c>
      <c r="J93" s="3" t="s">
        <v>458</v>
      </c>
      <c r="K93" s="4"/>
      <c r="M93" s="1">
        <f t="shared" ca="1" si="15"/>
        <v>11</v>
      </c>
      <c r="N93" s="1">
        <f t="shared" ca="1" si="16"/>
        <v>3</v>
      </c>
      <c r="O93" s="1">
        <f t="shared" ca="1" si="17"/>
        <v>33</v>
      </c>
      <c r="P93" s="1">
        <f t="shared" ca="1" si="18"/>
        <v>36</v>
      </c>
      <c r="Q93" s="1">
        <f t="shared" ca="1" si="19"/>
        <v>30</v>
      </c>
      <c r="R93" s="1">
        <f t="shared" ca="1" si="20"/>
        <v>34</v>
      </c>
    </row>
    <row r="94" spans="1:18" ht="29.4" customHeight="1" x14ac:dyDescent="0.3">
      <c r="A94" s="15" t="s">
        <v>1791</v>
      </c>
      <c r="B94" s="3" t="s">
        <v>456</v>
      </c>
      <c r="C94" s="4" t="str">
        <f t="shared" ca="1" si="12"/>
        <v>093| 18 * 6 =</v>
      </c>
      <c r="D94" s="11" t="str">
        <f t="shared" ca="1" si="13"/>
        <v>Wissenstest zum großen Einmaleins. Unter dem Text steht eine Aufgabe und vier Auswahlmöglichkeiten für die Antwort. Welche Antwort ist die richtige. &lt;br&gt;18 * 6 =</v>
      </c>
      <c r="E94" s="4" t="str">
        <f t="shared" ca="1" si="14"/>
        <v>18 * 6 =</v>
      </c>
      <c r="F94" s="4">
        <f t="shared" ca="1" si="22"/>
        <v>108</v>
      </c>
      <c r="G94" s="4">
        <f t="shared" ca="1" si="22"/>
        <v>114</v>
      </c>
      <c r="H94" s="4">
        <f t="shared" ca="1" si="22"/>
        <v>102</v>
      </c>
      <c r="I94" s="4">
        <f t="shared" ca="1" si="21"/>
        <v>109</v>
      </c>
      <c r="J94" s="3" t="s">
        <v>458</v>
      </c>
      <c r="K94" s="4"/>
      <c r="M94" s="1">
        <f t="shared" ca="1" si="15"/>
        <v>18</v>
      </c>
      <c r="N94" s="1">
        <f t="shared" ca="1" si="16"/>
        <v>6</v>
      </c>
      <c r="O94" s="1">
        <f t="shared" ca="1" si="17"/>
        <v>108</v>
      </c>
      <c r="P94" s="1">
        <f t="shared" ca="1" si="18"/>
        <v>114</v>
      </c>
      <c r="Q94" s="1">
        <f t="shared" ca="1" si="19"/>
        <v>102</v>
      </c>
      <c r="R94" s="1">
        <f t="shared" ca="1" si="20"/>
        <v>109</v>
      </c>
    </row>
    <row r="95" spans="1:18" ht="29.4" customHeight="1" x14ac:dyDescent="0.3">
      <c r="A95" s="15" t="s">
        <v>1792</v>
      </c>
      <c r="B95" s="3" t="s">
        <v>456</v>
      </c>
      <c r="C95" s="4" t="str">
        <f t="shared" ca="1" si="12"/>
        <v>094| 15 * 11 =</v>
      </c>
      <c r="D95" s="11" t="str">
        <f t="shared" ca="1" si="13"/>
        <v>Wissenstest zum großen Einmaleins. Unter dem Text steht eine Aufgabe und vier Auswahlmöglichkeiten für die Antwort. Welche Antwort ist die richtige. &lt;br&gt;15 * 11 =</v>
      </c>
      <c r="E95" s="4" t="str">
        <f t="shared" ca="1" si="14"/>
        <v>15 * 11 =</v>
      </c>
      <c r="F95" s="4">
        <f t="shared" ca="1" si="22"/>
        <v>165</v>
      </c>
      <c r="G95" s="4">
        <f t="shared" ca="1" si="22"/>
        <v>176</v>
      </c>
      <c r="H95" s="4">
        <f t="shared" ca="1" si="22"/>
        <v>154</v>
      </c>
      <c r="I95" s="4">
        <f t="shared" ca="1" si="21"/>
        <v>166</v>
      </c>
      <c r="J95" s="3" t="s">
        <v>458</v>
      </c>
      <c r="K95" s="4"/>
      <c r="M95" s="1">
        <f t="shared" ca="1" si="15"/>
        <v>15</v>
      </c>
      <c r="N95" s="1">
        <f t="shared" ca="1" si="16"/>
        <v>11</v>
      </c>
      <c r="O95" s="1">
        <f t="shared" ca="1" si="17"/>
        <v>165</v>
      </c>
      <c r="P95" s="1">
        <f t="shared" ca="1" si="18"/>
        <v>176</v>
      </c>
      <c r="Q95" s="1">
        <f t="shared" ca="1" si="19"/>
        <v>154</v>
      </c>
      <c r="R95" s="1">
        <f t="shared" ca="1" si="20"/>
        <v>166</v>
      </c>
    </row>
    <row r="96" spans="1:18" ht="29.4" customHeight="1" x14ac:dyDescent="0.3">
      <c r="A96" s="15" t="s">
        <v>1793</v>
      </c>
      <c r="B96" s="3" t="s">
        <v>456</v>
      </c>
      <c r="C96" s="4" t="str">
        <f t="shared" ca="1" si="12"/>
        <v>095| 20 * 13 =</v>
      </c>
      <c r="D96" s="11" t="str">
        <f t="shared" ca="1" si="13"/>
        <v>Wissenstest zum großen Einmaleins. Unter dem Text steht eine Aufgabe und vier Auswahlmöglichkeiten für die Antwort. Welche Antwort ist die richtige. &lt;br&gt;20 * 13 =</v>
      </c>
      <c r="E96" s="4" t="str">
        <f t="shared" ca="1" si="14"/>
        <v>20 * 13 =</v>
      </c>
      <c r="F96" s="4">
        <f t="shared" ca="1" si="22"/>
        <v>260</v>
      </c>
      <c r="G96" s="4">
        <f t="shared" ca="1" si="22"/>
        <v>273</v>
      </c>
      <c r="H96" s="4">
        <f t="shared" ca="1" si="22"/>
        <v>247</v>
      </c>
      <c r="I96" s="4">
        <f t="shared" ca="1" si="21"/>
        <v>261</v>
      </c>
      <c r="J96" s="3" t="s">
        <v>458</v>
      </c>
      <c r="K96" s="4"/>
      <c r="M96" s="1">
        <f t="shared" ca="1" si="15"/>
        <v>20</v>
      </c>
      <c r="N96" s="1">
        <f t="shared" ca="1" si="16"/>
        <v>13</v>
      </c>
      <c r="O96" s="1">
        <f t="shared" ca="1" si="17"/>
        <v>260</v>
      </c>
      <c r="P96" s="1">
        <f t="shared" ca="1" si="18"/>
        <v>273</v>
      </c>
      <c r="Q96" s="1">
        <f t="shared" ca="1" si="19"/>
        <v>247</v>
      </c>
      <c r="R96" s="1">
        <f t="shared" ca="1" si="20"/>
        <v>261</v>
      </c>
    </row>
    <row r="97" spans="1:18" ht="29.4" customHeight="1" x14ac:dyDescent="0.3">
      <c r="A97" s="15" t="s">
        <v>1794</v>
      </c>
      <c r="B97" s="3" t="s">
        <v>456</v>
      </c>
      <c r="C97" s="4" t="str">
        <f t="shared" ca="1" si="12"/>
        <v>096| 19 * 2 =</v>
      </c>
      <c r="D97" s="11" t="str">
        <f t="shared" ca="1" si="13"/>
        <v>Wissenstest zum großen Einmaleins. Unter dem Text steht eine Aufgabe und vier Auswahlmöglichkeiten für die Antwort. Welche Antwort ist die richtige. &lt;br&gt;19 * 2 =</v>
      </c>
      <c r="E97" s="4" t="str">
        <f t="shared" ca="1" si="14"/>
        <v>19 * 2 =</v>
      </c>
      <c r="F97" s="4">
        <f t="shared" ca="1" si="22"/>
        <v>38</v>
      </c>
      <c r="G97" s="4">
        <f t="shared" ca="1" si="22"/>
        <v>40</v>
      </c>
      <c r="H97" s="4">
        <f t="shared" ca="1" si="22"/>
        <v>36</v>
      </c>
      <c r="I97" s="4">
        <f t="shared" ca="1" si="21"/>
        <v>39</v>
      </c>
      <c r="J97" s="3" t="s">
        <v>458</v>
      </c>
      <c r="K97" s="4"/>
      <c r="M97" s="1">
        <f t="shared" ca="1" si="15"/>
        <v>19</v>
      </c>
      <c r="N97" s="1">
        <f t="shared" ca="1" si="16"/>
        <v>2</v>
      </c>
      <c r="O97" s="1">
        <f t="shared" ca="1" si="17"/>
        <v>38</v>
      </c>
      <c r="P97" s="1">
        <f t="shared" ca="1" si="18"/>
        <v>40</v>
      </c>
      <c r="Q97" s="1">
        <f t="shared" ca="1" si="19"/>
        <v>36</v>
      </c>
      <c r="R97" s="1">
        <f t="shared" ca="1" si="20"/>
        <v>39</v>
      </c>
    </row>
    <row r="98" spans="1:18" ht="29.4" customHeight="1" x14ac:dyDescent="0.3">
      <c r="A98" s="15" t="s">
        <v>1795</v>
      </c>
      <c r="B98" s="3" t="s">
        <v>456</v>
      </c>
      <c r="C98" s="4" t="str">
        <f t="shared" ca="1" si="12"/>
        <v>097| 13 * 7 =</v>
      </c>
      <c r="D98" s="11" t="str">
        <f t="shared" ca="1" si="13"/>
        <v>Wissenstest zum großen Einmaleins. Unter dem Text steht eine Aufgabe und vier Auswahlmöglichkeiten für die Antwort. Welche Antwort ist die richtige. &lt;br&gt;13 * 7 =</v>
      </c>
      <c r="E98" s="4" t="str">
        <f t="shared" ca="1" si="14"/>
        <v>13 * 7 =</v>
      </c>
      <c r="F98" s="4">
        <f t="shared" ca="1" si="22"/>
        <v>91</v>
      </c>
      <c r="G98" s="4">
        <f t="shared" ca="1" si="22"/>
        <v>98</v>
      </c>
      <c r="H98" s="4">
        <f t="shared" ca="1" si="22"/>
        <v>84</v>
      </c>
      <c r="I98" s="4">
        <f t="shared" ca="1" si="21"/>
        <v>92</v>
      </c>
      <c r="J98" s="3" t="s">
        <v>458</v>
      </c>
      <c r="K98" s="4"/>
      <c r="M98" s="1">
        <f t="shared" ca="1" si="15"/>
        <v>13</v>
      </c>
      <c r="N98" s="1">
        <f t="shared" ca="1" si="16"/>
        <v>7</v>
      </c>
      <c r="O98" s="1">
        <f t="shared" ca="1" si="17"/>
        <v>91</v>
      </c>
      <c r="P98" s="1">
        <f t="shared" ca="1" si="18"/>
        <v>98</v>
      </c>
      <c r="Q98" s="1">
        <f t="shared" ca="1" si="19"/>
        <v>84</v>
      </c>
      <c r="R98" s="1">
        <f t="shared" ca="1" si="20"/>
        <v>92</v>
      </c>
    </row>
    <row r="99" spans="1:18" ht="29.4" customHeight="1" x14ac:dyDescent="0.3">
      <c r="A99" s="15" t="s">
        <v>1796</v>
      </c>
      <c r="B99" s="3" t="s">
        <v>456</v>
      </c>
      <c r="C99" s="4" t="str">
        <f t="shared" ca="1" si="12"/>
        <v>098| 13 * 8 =</v>
      </c>
      <c r="D99" s="11" t="str">
        <f t="shared" ca="1" si="13"/>
        <v>Wissenstest zum großen Einmaleins. Unter dem Text steht eine Aufgabe und vier Auswahlmöglichkeiten für die Antwort. Welche Antwort ist die richtige. &lt;br&gt;13 * 8 =</v>
      </c>
      <c r="E99" s="4" t="str">
        <f t="shared" ca="1" si="14"/>
        <v>13 * 8 =</v>
      </c>
      <c r="F99" s="4">
        <f t="shared" ca="1" si="22"/>
        <v>104</v>
      </c>
      <c r="G99" s="4">
        <f t="shared" ca="1" si="22"/>
        <v>112</v>
      </c>
      <c r="H99" s="4">
        <f t="shared" ca="1" si="22"/>
        <v>96</v>
      </c>
      <c r="I99" s="4">
        <f t="shared" ca="1" si="21"/>
        <v>105</v>
      </c>
      <c r="J99" s="3" t="s">
        <v>458</v>
      </c>
      <c r="K99" s="4"/>
      <c r="M99" s="1">
        <f t="shared" ca="1" si="15"/>
        <v>13</v>
      </c>
      <c r="N99" s="1">
        <f t="shared" ca="1" si="16"/>
        <v>8</v>
      </c>
      <c r="O99" s="1">
        <f t="shared" ca="1" si="17"/>
        <v>104</v>
      </c>
      <c r="P99" s="1">
        <f t="shared" ca="1" si="18"/>
        <v>112</v>
      </c>
      <c r="Q99" s="1">
        <f t="shared" ca="1" si="19"/>
        <v>96</v>
      </c>
      <c r="R99" s="1">
        <f t="shared" ca="1" si="20"/>
        <v>105</v>
      </c>
    </row>
    <row r="100" spans="1:18" ht="29.4" customHeight="1" x14ac:dyDescent="0.3">
      <c r="A100" s="15" t="s">
        <v>1797</v>
      </c>
      <c r="B100" s="3" t="s">
        <v>456</v>
      </c>
      <c r="C100" s="4" t="str">
        <f t="shared" ca="1" si="12"/>
        <v>099| 20 * 7 =</v>
      </c>
      <c r="D100" s="11" t="str">
        <f t="shared" ca="1" si="13"/>
        <v>Wissenstest zum großen Einmaleins. Unter dem Text steht eine Aufgabe und vier Auswahlmöglichkeiten für die Antwort. Welche Antwort ist die richtige. &lt;br&gt;20 * 7 =</v>
      </c>
      <c r="E100" s="4" t="str">
        <f t="shared" ca="1" si="14"/>
        <v>20 * 7 =</v>
      </c>
      <c r="F100" s="4">
        <f t="shared" ca="1" si="22"/>
        <v>140</v>
      </c>
      <c r="G100" s="4">
        <f t="shared" ca="1" si="22"/>
        <v>147</v>
      </c>
      <c r="H100" s="4">
        <f t="shared" ca="1" si="22"/>
        <v>133</v>
      </c>
      <c r="I100" s="4">
        <f t="shared" ca="1" si="21"/>
        <v>141</v>
      </c>
      <c r="J100" s="3" t="s">
        <v>458</v>
      </c>
      <c r="K100" s="4"/>
      <c r="M100" s="1">
        <f t="shared" ca="1" si="15"/>
        <v>20</v>
      </c>
      <c r="N100" s="1">
        <f t="shared" ca="1" si="16"/>
        <v>7</v>
      </c>
      <c r="O100" s="1">
        <f t="shared" ca="1" si="17"/>
        <v>140</v>
      </c>
      <c r="P100" s="1">
        <f t="shared" ca="1" si="18"/>
        <v>147</v>
      </c>
      <c r="Q100" s="1">
        <f t="shared" ca="1" si="19"/>
        <v>133</v>
      </c>
      <c r="R100" s="1">
        <f t="shared" ca="1" si="20"/>
        <v>141</v>
      </c>
    </row>
    <row r="101" spans="1:18" ht="29.4" customHeight="1" x14ac:dyDescent="0.3">
      <c r="A101" s="15" t="s">
        <v>1676</v>
      </c>
      <c r="B101" s="3" t="s">
        <v>456</v>
      </c>
      <c r="C101" s="4" t="str">
        <f t="shared" ca="1" si="12"/>
        <v>100| 13 * 12 =</v>
      </c>
      <c r="D101" s="11" t="str">
        <f t="shared" ca="1" si="13"/>
        <v>Wissenstest zum großen Einmaleins. Unter dem Text steht eine Aufgabe und vier Auswahlmöglichkeiten für die Antwort. Welche Antwort ist die richtige. &lt;br&gt;13 * 12 =</v>
      </c>
      <c r="E101" s="4" t="str">
        <f t="shared" ca="1" si="14"/>
        <v>13 * 12 =</v>
      </c>
      <c r="F101" s="4">
        <f t="shared" ca="1" si="22"/>
        <v>156</v>
      </c>
      <c r="G101" s="4">
        <f t="shared" ca="1" si="22"/>
        <v>168</v>
      </c>
      <c r="H101" s="4">
        <f t="shared" ca="1" si="22"/>
        <v>144</v>
      </c>
      <c r="I101" s="4">
        <f t="shared" ca="1" si="21"/>
        <v>157</v>
      </c>
      <c r="J101" s="3" t="s">
        <v>458</v>
      </c>
      <c r="K101" s="4"/>
      <c r="M101" s="1">
        <f t="shared" ca="1" si="15"/>
        <v>13</v>
      </c>
      <c r="N101" s="1">
        <f t="shared" ca="1" si="16"/>
        <v>12</v>
      </c>
      <c r="O101" s="1">
        <f t="shared" ca="1" si="17"/>
        <v>156</v>
      </c>
      <c r="P101" s="1">
        <f t="shared" ca="1" si="18"/>
        <v>168</v>
      </c>
      <c r="Q101" s="1">
        <f t="shared" ca="1" si="19"/>
        <v>144</v>
      </c>
      <c r="R101" s="1">
        <f t="shared" ca="1" si="20"/>
        <v>157</v>
      </c>
    </row>
    <row r="102" spans="1:18" ht="29.4" customHeight="1" x14ac:dyDescent="0.3">
      <c r="A102" s="4"/>
      <c r="B102" s="3"/>
      <c r="C102" s="4"/>
      <c r="D102" s="11"/>
      <c r="E102" s="4"/>
      <c r="F102" s="4"/>
      <c r="G102" s="4"/>
      <c r="H102" s="4"/>
      <c r="I102" s="4"/>
      <c r="J102" s="3"/>
      <c r="K102" s="4"/>
    </row>
    <row r="103" spans="1:18" ht="29.4" customHeight="1" x14ac:dyDescent="0.3">
      <c r="A103" s="4"/>
      <c r="B103" s="3"/>
      <c r="C103" s="4"/>
      <c r="D103" s="11"/>
      <c r="E103" s="4"/>
      <c r="F103" s="4"/>
      <c r="G103" s="4"/>
      <c r="H103" s="4"/>
      <c r="I103" s="4"/>
      <c r="J103" s="3"/>
      <c r="K103" s="4"/>
    </row>
    <row r="104" spans="1:18" ht="29.4" customHeight="1" x14ac:dyDescent="0.3">
      <c r="A104" s="4"/>
      <c r="B104" s="3"/>
      <c r="C104" s="4"/>
      <c r="D104" s="11"/>
      <c r="E104" s="4"/>
      <c r="F104" s="4"/>
      <c r="G104" s="4"/>
      <c r="H104" s="4"/>
      <c r="I104" s="4"/>
      <c r="J104" s="3"/>
      <c r="K104" s="4"/>
    </row>
    <row r="105" spans="1:18" ht="29.4" customHeight="1" x14ac:dyDescent="0.3">
      <c r="A105" s="4"/>
      <c r="B105" s="3"/>
      <c r="C105" s="4"/>
      <c r="D105" s="11"/>
      <c r="E105" s="4"/>
      <c r="F105" s="4"/>
      <c r="G105" s="4"/>
      <c r="H105" s="4"/>
      <c r="I105" s="4"/>
      <c r="J105" s="3"/>
      <c r="K105" s="4"/>
    </row>
    <row r="106" spans="1:18" ht="29.4" customHeight="1" x14ac:dyDescent="0.3">
      <c r="A106" s="4"/>
      <c r="B106" s="3"/>
      <c r="C106" s="4"/>
      <c r="D106" s="11"/>
      <c r="E106" s="4"/>
      <c r="F106" s="4"/>
      <c r="G106" s="4"/>
      <c r="H106" s="4"/>
      <c r="I106" s="4"/>
      <c r="J106" s="3"/>
      <c r="K106" s="4"/>
    </row>
    <row r="107" spans="1:18" ht="29.4" customHeight="1" x14ac:dyDescent="0.3">
      <c r="A107" s="4"/>
      <c r="B107" s="3"/>
      <c r="C107" s="4"/>
      <c r="D107" s="11"/>
      <c r="E107" s="4"/>
      <c r="F107" s="4"/>
      <c r="G107" s="4"/>
      <c r="H107" s="4"/>
      <c r="I107" s="4"/>
      <c r="J107" s="3"/>
      <c r="K107" s="4"/>
    </row>
    <row r="108" spans="1:18" ht="29.4" customHeight="1" x14ac:dyDescent="0.3">
      <c r="A108" s="4"/>
      <c r="B108" s="3"/>
      <c r="C108" s="4"/>
      <c r="D108" s="11"/>
      <c r="E108" s="4"/>
      <c r="F108" s="4"/>
      <c r="G108" s="4"/>
      <c r="H108" s="4"/>
      <c r="I108" s="4"/>
      <c r="J108" s="3"/>
      <c r="K108" s="4"/>
    </row>
    <row r="109" spans="1:18" ht="29.4" customHeight="1" x14ac:dyDescent="0.3">
      <c r="A109" s="4"/>
      <c r="B109" s="3"/>
      <c r="C109" s="4"/>
      <c r="D109" s="11"/>
      <c r="E109" s="4"/>
      <c r="F109" s="4"/>
      <c r="G109" s="4"/>
      <c r="H109" s="4"/>
      <c r="I109" s="4"/>
      <c r="J109" s="3"/>
      <c r="K109" s="4"/>
    </row>
    <row r="110" spans="1:18" ht="29.4" customHeight="1" x14ac:dyDescent="0.3">
      <c r="A110" s="4"/>
      <c r="B110" s="3"/>
      <c r="C110" s="4"/>
      <c r="D110" s="11"/>
      <c r="E110" s="4"/>
      <c r="F110" s="4"/>
      <c r="G110" s="4"/>
      <c r="H110" s="4"/>
      <c r="I110" s="4"/>
      <c r="J110" s="3"/>
      <c r="K110" s="4"/>
    </row>
    <row r="111" spans="1:18" ht="29.4" customHeight="1" x14ac:dyDescent="0.3">
      <c r="A111" s="4"/>
      <c r="B111" s="3"/>
      <c r="C111" s="4"/>
      <c r="D111" s="11"/>
      <c r="E111" s="4"/>
      <c r="F111" s="4"/>
      <c r="G111" s="4"/>
      <c r="H111" s="4"/>
      <c r="I111" s="4"/>
      <c r="J111" s="3"/>
      <c r="K111" s="4"/>
    </row>
    <row r="112" spans="1:18" ht="29.4" customHeight="1" x14ac:dyDescent="0.3">
      <c r="A112" s="4"/>
      <c r="B112" s="3"/>
      <c r="C112" s="4"/>
      <c r="D112" s="11"/>
      <c r="E112" s="4"/>
      <c r="F112" s="4"/>
      <c r="G112" s="4"/>
      <c r="H112" s="4"/>
      <c r="I112" s="4"/>
      <c r="J112" s="3"/>
      <c r="K112" s="4"/>
    </row>
    <row r="113" spans="1:11" ht="29.4" customHeight="1" x14ac:dyDescent="0.3">
      <c r="A113" s="4"/>
      <c r="B113" s="3"/>
      <c r="C113" s="4"/>
      <c r="D113" s="11"/>
      <c r="E113" s="4"/>
      <c r="F113" s="4"/>
      <c r="G113" s="4"/>
      <c r="H113" s="4"/>
      <c r="I113" s="4"/>
      <c r="J113" s="3"/>
      <c r="K113" s="4"/>
    </row>
    <row r="114" spans="1:11" ht="29.4" customHeight="1" x14ac:dyDescent="0.3">
      <c r="A114" s="4"/>
      <c r="B114" s="3"/>
      <c r="C114" s="4"/>
      <c r="D114" s="11"/>
      <c r="E114" s="4"/>
      <c r="F114" s="4"/>
      <c r="G114" s="4"/>
      <c r="H114" s="4"/>
      <c r="I114" s="4"/>
      <c r="J114" s="3"/>
      <c r="K114" s="4"/>
    </row>
    <row r="115" spans="1:11" ht="29.4" customHeight="1" x14ac:dyDescent="0.3">
      <c r="A115" s="4"/>
      <c r="B115" s="3"/>
      <c r="C115" s="4"/>
      <c r="D115" s="11"/>
      <c r="E115" s="4"/>
      <c r="F115" s="4"/>
      <c r="G115" s="4"/>
      <c r="H115" s="4"/>
      <c r="I115" s="4"/>
      <c r="J115" s="3"/>
      <c r="K115" s="4"/>
    </row>
    <row r="116" spans="1:11" ht="29.4" customHeight="1" x14ac:dyDescent="0.3">
      <c r="A116" s="4"/>
      <c r="B116" s="3"/>
      <c r="C116" s="4"/>
      <c r="D116" s="11"/>
      <c r="E116" s="4"/>
      <c r="F116" s="4"/>
      <c r="G116" s="4"/>
      <c r="H116" s="4"/>
      <c r="I116" s="4"/>
      <c r="J116" s="3"/>
      <c r="K116" s="4"/>
    </row>
    <row r="117" spans="1:11" ht="29.4" customHeight="1" x14ac:dyDescent="0.3">
      <c r="A117" s="4"/>
      <c r="B117" s="3"/>
      <c r="C117" s="4"/>
      <c r="D117" s="11"/>
      <c r="E117" s="4"/>
      <c r="F117" s="4"/>
      <c r="G117" s="4"/>
      <c r="H117" s="4"/>
      <c r="I117" s="4"/>
      <c r="J117" s="3"/>
      <c r="K117" s="4"/>
    </row>
    <row r="118" spans="1:11" ht="29.4" customHeight="1" x14ac:dyDescent="0.3">
      <c r="A118" s="4"/>
      <c r="B118" s="3"/>
      <c r="C118" s="4"/>
      <c r="D118" s="11"/>
      <c r="E118" s="4"/>
      <c r="F118" s="4"/>
      <c r="G118" s="4"/>
      <c r="H118" s="4"/>
      <c r="I118" s="4"/>
      <c r="J118" s="3"/>
      <c r="K118" s="4"/>
    </row>
    <row r="119" spans="1:11" ht="29.4" customHeight="1" x14ac:dyDescent="0.3">
      <c r="A119" s="4"/>
      <c r="B119" s="3"/>
      <c r="C119" s="4"/>
      <c r="D119" s="11"/>
      <c r="E119" s="4"/>
      <c r="F119" s="4"/>
      <c r="G119" s="4"/>
      <c r="H119" s="4"/>
      <c r="I119" s="4"/>
      <c r="J119" s="3"/>
      <c r="K119" s="4"/>
    </row>
    <row r="120" spans="1:11" ht="29.4" customHeight="1" x14ac:dyDescent="0.3">
      <c r="A120" s="4"/>
      <c r="B120" s="3"/>
      <c r="C120" s="4"/>
      <c r="D120" s="11"/>
      <c r="E120" s="4"/>
      <c r="F120" s="4"/>
      <c r="G120" s="4"/>
      <c r="H120" s="4"/>
      <c r="I120" s="4"/>
      <c r="J120" s="3"/>
      <c r="K120" s="4"/>
    </row>
    <row r="121" spans="1:11" ht="29.4" customHeight="1" x14ac:dyDescent="0.3">
      <c r="A121" s="4"/>
      <c r="B121" s="3"/>
      <c r="C121" s="4"/>
      <c r="D121" s="11"/>
      <c r="E121" s="4"/>
      <c r="F121" s="4"/>
      <c r="G121" s="4"/>
      <c r="H121" s="4"/>
      <c r="I121" s="4"/>
      <c r="J121" s="3"/>
      <c r="K121" s="4"/>
    </row>
    <row r="122" spans="1:11" ht="29.4" customHeight="1" x14ac:dyDescent="0.3">
      <c r="A122" s="4"/>
      <c r="B122" s="3"/>
      <c r="C122" s="4"/>
      <c r="D122" s="11"/>
      <c r="E122" s="4"/>
      <c r="F122" s="4"/>
      <c r="G122" s="4"/>
      <c r="H122" s="4"/>
      <c r="I122" s="4"/>
      <c r="J122" s="3"/>
      <c r="K122" s="4"/>
    </row>
    <row r="123" spans="1:11" ht="29.4" customHeight="1" x14ac:dyDescent="0.3">
      <c r="A123" s="4"/>
      <c r="B123" s="3"/>
      <c r="C123" s="4"/>
      <c r="D123" s="11"/>
      <c r="E123" s="4"/>
      <c r="F123" s="4"/>
      <c r="G123" s="4"/>
      <c r="H123" s="4"/>
      <c r="I123" s="4"/>
      <c r="J123" s="3"/>
      <c r="K123" s="4"/>
    </row>
    <row r="124" spans="1:11" ht="29.4" customHeight="1" x14ac:dyDescent="0.3">
      <c r="A124" s="4"/>
      <c r="B124" s="3"/>
      <c r="C124" s="4"/>
      <c r="D124" s="11"/>
      <c r="E124" s="4"/>
      <c r="F124" s="4"/>
      <c r="G124" s="4"/>
      <c r="H124" s="4"/>
      <c r="I124" s="4"/>
      <c r="J124" s="3"/>
      <c r="K124" s="4"/>
    </row>
    <row r="125" spans="1:11" ht="29.4" customHeight="1" x14ac:dyDescent="0.3">
      <c r="A125" s="4"/>
      <c r="B125" s="3"/>
      <c r="C125" s="4"/>
      <c r="D125" s="11"/>
      <c r="E125" s="4"/>
      <c r="F125" s="4"/>
      <c r="G125" s="4"/>
      <c r="H125" s="4"/>
      <c r="I125" s="4"/>
      <c r="J125" s="3"/>
      <c r="K125" s="4"/>
    </row>
    <row r="126" spans="1:11" ht="29.4" customHeight="1" x14ac:dyDescent="0.3">
      <c r="A126" s="4"/>
      <c r="B126" s="3"/>
      <c r="C126" s="4"/>
      <c r="D126" s="11"/>
      <c r="E126" s="4"/>
      <c r="F126" s="4"/>
      <c r="G126" s="4"/>
      <c r="H126" s="4"/>
      <c r="I126" s="4"/>
      <c r="J126" s="3"/>
      <c r="K126" s="4"/>
    </row>
    <row r="127" spans="1:11" ht="29.4" customHeight="1" x14ac:dyDescent="0.3">
      <c r="A127" s="4"/>
      <c r="B127" s="3"/>
      <c r="C127" s="4"/>
      <c r="D127" s="11"/>
      <c r="E127" s="4"/>
      <c r="F127" s="4"/>
      <c r="G127" s="4"/>
      <c r="H127" s="4"/>
      <c r="I127" s="4"/>
      <c r="J127" s="3"/>
      <c r="K127" s="4"/>
    </row>
    <row r="128" spans="1:11" ht="29.4" customHeight="1" x14ac:dyDescent="0.3">
      <c r="A128" s="4"/>
      <c r="B128" s="3"/>
      <c r="C128" s="4"/>
      <c r="D128" s="11"/>
      <c r="E128" s="4"/>
      <c r="F128" s="4"/>
      <c r="G128" s="4"/>
      <c r="H128" s="4"/>
      <c r="I128" s="4"/>
      <c r="J128" s="3"/>
      <c r="K128" s="4"/>
    </row>
    <row r="129" spans="1:11" ht="29.4" customHeight="1" x14ac:dyDescent="0.3">
      <c r="A129" s="4"/>
      <c r="B129" s="3"/>
      <c r="C129" s="4"/>
      <c r="D129" s="11"/>
      <c r="E129" s="4"/>
      <c r="F129" s="4"/>
      <c r="G129" s="4"/>
      <c r="H129" s="4"/>
      <c r="I129" s="4"/>
      <c r="J129" s="3"/>
      <c r="K129" s="4"/>
    </row>
    <row r="130" spans="1:11" ht="29.4" customHeight="1" x14ac:dyDescent="0.3">
      <c r="A130" s="4"/>
      <c r="B130" s="3"/>
      <c r="C130" s="4"/>
      <c r="D130" s="11"/>
      <c r="E130" s="4"/>
      <c r="F130" s="4"/>
      <c r="G130" s="4"/>
      <c r="H130" s="4"/>
      <c r="I130" s="4"/>
      <c r="J130" s="3"/>
      <c r="K130" s="4"/>
    </row>
    <row r="131" spans="1:11" ht="29.4" customHeight="1" x14ac:dyDescent="0.3">
      <c r="A131" s="4"/>
      <c r="B131" s="3"/>
      <c r="C131" s="4"/>
      <c r="D131" s="11"/>
      <c r="E131" s="4"/>
      <c r="F131" s="4"/>
      <c r="G131" s="4"/>
      <c r="H131" s="4"/>
      <c r="I131" s="4"/>
      <c r="J131" s="3"/>
      <c r="K131" s="4"/>
    </row>
    <row r="132" spans="1:11" ht="29.4" customHeight="1" x14ac:dyDescent="0.3">
      <c r="A132" s="4"/>
      <c r="B132" s="3"/>
      <c r="C132" s="4"/>
      <c r="D132" s="11"/>
      <c r="E132" s="4"/>
      <c r="F132" s="4"/>
      <c r="G132" s="4"/>
      <c r="H132" s="4"/>
      <c r="I132" s="4"/>
      <c r="J132" s="3"/>
      <c r="K132" s="4"/>
    </row>
    <row r="133" spans="1:11" ht="29.4" customHeight="1" x14ac:dyDescent="0.3">
      <c r="A133" s="4"/>
      <c r="B133" s="3"/>
      <c r="C133" s="4"/>
      <c r="D133" s="11"/>
      <c r="E133" s="4"/>
      <c r="F133" s="4"/>
      <c r="G133" s="4"/>
      <c r="H133" s="4"/>
      <c r="I133" s="4"/>
      <c r="J133" s="3"/>
      <c r="K133" s="4"/>
    </row>
    <row r="134" spans="1:11" ht="29.4" customHeight="1" x14ac:dyDescent="0.3">
      <c r="A134" s="4"/>
      <c r="B134" s="3"/>
      <c r="C134" s="4"/>
      <c r="D134" s="11"/>
      <c r="E134" s="4"/>
      <c r="F134" s="4"/>
      <c r="G134" s="4"/>
      <c r="H134" s="4"/>
      <c r="I134" s="4"/>
      <c r="J134" s="3"/>
      <c r="K134" s="4"/>
    </row>
    <row r="135" spans="1:11" ht="29.4" customHeight="1" x14ac:dyDescent="0.3">
      <c r="A135" s="4"/>
      <c r="B135" s="3"/>
      <c r="C135" s="4"/>
      <c r="D135" s="11"/>
      <c r="E135" s="4"/>
      <c r="F135" s="4"/>
      <c r="G135" s="4"/>
      <c r="H135" s="4"/>
      <c r="I135" s="4"/>
      <c r="J135" s="3"/>
      <c r="K135" s="4"/>
    </row>
    <row r="136" spans="1:11" ht="29.4" customHeight="1" x14ac:dyDescent="0.3">
      <c r="A136" s="4"/>
      <c r="B136" s="3"/>
      <c r="C136" s="4"/>
      <c r="D136" s="11"/>
      <c r="E136" s="4"/>
      <c r="F136" s="4"/>
      <c r="G136" s="4"/>
      <c r="H136" s="4"/>
      <c r="I136" s="4"/>
      <c r="J136" s="3"/>
      <c r="K136" s="4"/>
    </row>
    <row r="137" spans="1:11" ht="29.4" customHeight="1" x14ac:dyDescent="0.3">
      <c r="A137" s="4"/>
      <c r="B137" s="3"/>
      <c r="C137" s="4"/>
      <c r="D137" s="11"/>
      <c r="E137" s="4"/>
      <c r="F137" s="4"/>
      <c r="G137" s="4"/>
      <c r="H137" s="4"/>
      <c r="I137" s="4"/>
      <c r="J137" s="3"/>
      <c r="K137" s="4"/>
    </row>
    <row r="138" spans="1:11" ht="29.4" customHeight="1" x14ac:dyDescent="0.3">
      <c r="A138" s="4"/>
      <c r="B138" s="3"/>
      <c r="C138" s="4"/>
      <c r="D138" s="11"/>
      <c r="E138" s="4"/>
      <c r="F138" s="4"/>
      <c r="G138" s="4"/>
      <c r="H138" s="4"/>
      <c r="I138" s="4"/>
      <c r="J138" s="3"/>
      <c r="K138" s="4"/>
    </row>
    <row r="139" spans="1:11" ht="29.4" customHeight="1" x14ac:dyDescent="0.3">
      <c r="A139" s="4"/>
      <c r="B139" s="3"/>
      <c r="C139" s="4"/>
      <c r="D139" s="11"/>
      <c r="E139" s="4"/>
      <c r="F139" s="4"/>
      <c r="G139" s="4"/>
      <c r="H139" s="4"/>
      <c r="I139" s="4"/>
      <c r="J139" s="3"/>
      <c r="K139" s="4"/>
    </row>
    <row r="140" spans="1:11" ht="29.4" customHeight="1" x14ac:dyDescent="0.3">
      <c r="A140" s="4"/>
      <c r="B140" s="3"/>
      <c r="C140" s="4"/>
      <c r="D140" s="11"/>
      <c r="E140" s="4"/>
      <c r="F140" s="4"/>
      <c r="G140" s="4"/>
      <c r="H140" s="4"/>
      <c r="I140" s="4"/>
      <c r="J140" s="3"/>
      <c r="K140" s="4"/>
    </row>
    <row r="141" spans="1:11" ht="29.4" customHeight="1" x14ac:dyDescent="0.3">
      <c r="A141" s="4"/>
      <c r="B141" s="3"/>
      <c r="C141" s="4"/>
      <c r="D141" s="11"/>
      <c r="E141" s="4"/>
      <c r="F141" s="4"/>
      <c r="G141" s="4"/>
      <c r="H141" s="4"/>
      <c r="I141" s="4"/>
      <c r="J141" s="3"/>
      <c r="K141" s="4"/>
    </row>
    <row r="142" spans="1:11" ht="29.4" customHeight="1" x14ac:dyDescent="0.3">
      <c r="A142" s="4"/>
      <c r="B142" s="3"/>
      <c r="C142" s="4"/>
      <c r="D142" s="11"/>
      <c r="E142" s="4"/>
      <c r="F142" s="4"/>
      <c r="G142" s="4"/>
      <c r="H142" s="4"/>
      <c r="I142" s="4"/>
      <c r="J142" s="3"/>
      <c r="K142" s="4"/>
    </row>
    <row r="143" spans="1:11" ht="29.4" customHeight="1" x14ac:dyDescent="0.3">
      <c r="A143" s="4"/>
      <c r="B143" s="3"/>
      <c r="C143" s="4"/>
      <c r="D143" s="11"/>
      <c r="E143" s="4"/>
      <c r="F143" s="4"/>
      <c r="G143" s="4"/>
      <c r="H143" s="4"/>
      <c r="I143" s="4"/>
      <c r="J143" s="3"/>
      <c r="K143" s="4"/>
    </row>
    <row r="144" spans="1:11" ht="29.4" customHeight="1" x14ac:dyDescent="0.3">
      <c r="A144" s="4"/>
      <c r="B144" s="3"/>
      <c r="C144" s="4"/>
      <c r="D144" s="11"/>
      <c r="E144" s="4"/>
      <c r="F144" s="4"/>
      <c r="G144" s="4"/>
      <c r="H144" s="4"/>
      <c r="I144" s="4"/>
      <c r="J144" s="3"/>
      <c r="K144" s="4"/>
    </row>
    <row r="145" spans="1:11" ht="29.4" customHeight="1" x14ac:dyDescent="0.3">
      <c r="A145" s="4"/>
      <c r="B145" s="3"/>
      <c r="C145" s="4"/>
      <c r="D145" s="11"/>
      <c r="E145" s="4"/>
      <c r="F145" s="4"/>
      <c r="G145" s="4"/>
      <c r="H145" s="4"/>
      <c r="I145" s="4"/>
      <c r="J145" s="3"/>
      <c r="K145" s="4"/>
    </row>
    <row r="146" spans="1:11" ht="29.4" customHeight="1" x14ac:dyDescent="0.3">
      <c r="A146" s="4"/>
      <c r="B146" s="3"/>
      <c r="C146" s="4"/>
      <c r="D146" s="11"/>
      <c r="E146" s="4"/>
      <c r="F146" s="4"/>
      <c r="G146" s="4"/>
      <c r="H146" s="4"/>
      <c r="I146" s="4"/>
      <c r="J146" s="3"/>
      <c r="K146" s="4"/>
    </row>
    <row r="147" spans="1:11" ht="29.4" customHeight="1" x14ac:dyDescent="0.3">
      <c r="A147" s="4"/>
      <c r="B147" s="3"/>
      <c r="C147" s="4"/>
      <c r="D147" s="11"/>
      <c r="E147" s="4"/>
      <c r="F147" s="4"/>
      <c r="G147" s="4"/>
      <c r="H147" s="4"/>
      <c r="I147" s="4"/>
      <c r="J147" s="3"/>
      <c r="K147" s="4"/>
    </row>
    <row r="148" spans="1:11" ht="29.4" customHeight="1" x14ac:dyDescent="0.3">
      <c r="A148" s="4"/>
      <c r="B148" s="3"/>
      <c r="C148" s="4"/>
      <c r="D148" s="11"/>
      <c r="E148" s="4"/>
      <c r="F148" s="4"/>
      <c r="G148" s="4"/>
      <c r="H148" s="4"/>
      <c r="I148" s="4"/>
      <c r="J148" s="3"/>
      <c r="K148" s="4"/>
    </row>
    <row r="149" spans="1:11" ht="29.4" customHeight="1" x14ac:dyDescent="0.3">
      <c r="A149" s="4"/>
      <c r="B149" s="3"/>
      <c r="C149" s="4"/>
      <c r="D149" s="11"/>
      <c r="E149" s="4"/>
      <c r="F149" s="4"/>
      <c r="G149" s="4"/>
      <c r="H149" s="4"/>
      <c r="I149" s="4"/>
      <c r="J149" s="3"/>
      <c r="K149" s="4"/>
    </row>
    <row r="150" spans="1:11" ht="29.4" customHeight="1" x14ac:dyDescent="0.3">
      <c r="A150" s="4"/>
      <c r="B150" s="3"/>
      <c r="C150" s="4"/>
      <c r="D150" s="11"/>
      <c r="E150" s="4"/>
      <c r="F150" s="4"/>
      <c r="G150" s="4"/>
      <c r="H150" s="4"/>
      <c r="I150" s="4"/>
      <c r="J150" s="3"/>
      <c r="K150" s="4"/>
    </row>
    <row r="151" spans="1:11" ht="29.4" customHeight="1" x14ac:dyDescent="0.3">
      <c r="A151" s="4"/>
      <c r="B151" s="3"/>
      <c r="C151" s="4"/>
      <c r="D151" s="11"/>
      <c r="E151" s="4"/>
      <c r="F151" s="4"/>
      <c r="G151" s="4"/>
      <c r="H151" s="4"/>
      <c r="I151" s="4"/>
      <c r="J151" s="3"/>
      <c r="K151" s="4"/>
    </row>
    <row r="152" spans="1:11" ht="29.4" customHeight="1" x14ac:dyDescent="0.3">
      <c r="A152" s="4"/>
      <c r="B152" s="3"/>
      <c r="C152" s="4"/>
      <c r="D152" s="11"/>
      <c r="E152" s="4"/>
      <c r="F152" s="4"/>
      <c r="G152" s="4"/>
      <c r="H152" s="4"/>
      <c r="I152" s="4"/>
      <c r="J152" s="3"/>
      <c r="K152" s="4"/>
    </row>
    <row r="153" spans="1:11" ht="29.4" customHeight="1" x14ac:dyDescent="0.3">
      <c r="A153" s="4"/>
      <c r="B153" s="3"/>
      <c r="C153" s="4"/>
      <c r="D153" s="11"/>
      <c r="E153" s="4"/>
      <c r="F153" s="4"/>
      <c r="G153" s="4"/>
      <c r="H153" s="4"/>
      <c r="I153" s="4"/>
      <c r="J153" s="3"/>
      <c r="K153" s="4"/>
    </row>
    <row r="154" spans="1:11" ht="29.4" customHeight="1" x14ac:dyDescent="0.3">
      <c r="A154" s="4"/>
      <c r="B154" s="3"/>
      <c r="C154" s="4"/>
      <c r="D154" s="11"/>
      <c r="E154" s="4"/>
      <c r="F154" s="4"/>
      <c r="G154" s="4"/>
      <c r="H154" s="4"/>
      <c r="I154" s="4"/>
      <c r="J154" s="3"/>
      <c r="K154" s="4"/>
    </row>
    <row r="155" spans="1:11" ht="29.4" customHeight="1" x14ac:dyDescent="0.3">
      <c r="A155" s="4"/>
      <c r="B155" s="3"/>
      <c r="C155" s="4"/>
      <c r="D155" s="11"/>
      <c r="E155" s="4"/>
      <c r="F155" s="4"/>
      <c r="G155" s="4"/>
      <c r="H155" s="4"/>
      <c r="I155" s="4"/>
      <c r="J155" s="3"/>
      <c r="K155" s="4"/>
    </row>
    <row r="156" spans="1:11" ht="29.4" customHeight="1" x14ac:dyDescent="0.3">
      <c r="A156" s="4"/>
      <c r="B156" s="3"/>
      <c r="C156" s="4"/>
      <c r="D156" s="11"/>
      <c r="E156" s="4"/>
      <c r="F156" s="4"/>
      <c r="G156" s="4"/>
      <c r="H156" s="4"/>
      <c r="I156" s="4"/>
      <c r="J156" s="3"/>
      <c r="K156" s="4"/>
    </row>
    <row r="157" spans="1:11" ht="29.4" customHeight="1" x14ac:dyDescent="0.3">
      <c r="A157" s="4"/>
      <c r="B157" s="3"/>
      <c r="C157" s="4"/>
      <c r="D157" s="11"/>
      <c r="E157" s="4"/>
      <c r="F157" s="4"/>
      <c r="G157" s="4"/>
      <c r="H157" s="4"/>
      <c r="I157" s="4"/>
      <c r="J157" s="3"/>
      <c r="K157" s="4"/>
    </row>
    <row r="158" spans="1:11" ht="29.4" customHeight="1" x14ac:dyDescent="0.3">
      <c r="A158" s="4"/>
      <c r="B158" s="3"/>
      <c r="C158" s="4"/>
      <c r="D158" s="11"/>
      <c r="E158" s="4"/>
      <c r="F158" s="4"/>
      <c r="G158" s="4"/>
      <c r="H158" s="4"/>
      <c r="I158" s="4"/>
      <c r="J158" s="3"/>
      <c r="K158" s="4"/>
    </row>
    <row r="159" spans="1:11" ht="29.4" customHeight="1" x14ac:dyDescent="0.3">
      <c r="A159" s="4"/>
      <c r="B159" s="3"/>
      <c r="C159" s="4"/>
      <c r="D159" s="11"/>
      <c r="E159" s="4"/>
      <c r="F159" s="4"/>
      <c r="G159" s="4"/>
      <c r="H159" s="4"/>
      <c r="I159" s="4"/>
      <c r="J159" s="3"/>
      <c r="K159" s="4"/>
    </row>
    <row r="160" spans="1:11" ht="29.4" customHeight="1" x14ac:dyDescent="0.3">
      <c r="A160" s="4"/>
      <c r="B160" s="3"/>
      <c r="C160" s="4"/>
      <c r="D160" s="11"/>
      <c r="E160" s="4"/>
      <c r="F160" s="4"/>
      <c r="G160" s="4"/>
      <c r="H160" s="4"/>
      <c r="I160" s="4"/>
      <c r="J160" s="3"/>
      <c r="K160" s="4"/>
    </row>
    <row r="161" spans="1:11" ht="29.4" customHeight="1" x14ac:dyDescent="0.3">
      <c r="A161" s="4"/>
      <c r="B161" s="3"/>
      <c r="C161" s="4"/>
      <c r="D161" s="11"/>
      <c r="E161" s="4"/>
      <c r="F161" s="4"/>
      <c r="G161" s="4"/>
      <c r="H161" s="4"/>
      <c r="I161" s="4"/>
      <c r="J161" s="3"/>
      <c r="K161" s="4"/>
    </row>
    <row r="162" spans="1:11" ht="29.4" customHeight="1" x14ac:dyDescent="0.3">
      <c r="A162" s="4"/>
      <c r="B162" s="3"/>
      <c r="C162" s="4"/>
      <c r="D162" s="11"/>
      <c r="E162" s="4"/>
      <c r="F162" s="4"/>
      <c r="G162" s="4"/>
      <c r="H162" s="4"/>
      <c r="I162" s="4"/>
      <c r="J162" s="3"/>
      <c r="K162" s="4"/>
    </row>
    <row r="163" spans="1:11" ht="29.4" customHeight="1" x14ac:dyDescent="0.3">
      <c r="A163" s="4"/>
      <c r="B163" s="3"/>
      <c r="C163" s="4"/>
      <c r="D163" s="11"/>
      <c r="E163" s="4"/>
      <c r="F163" s="4"/>
      <c r="G163" s="4"/>
      <c r="H163" s="4"/>
      <c r="I163" s="4"/>
      <c r="J163" s="3"/>
      <c r="K163" s="4"/>
    </row>
    <row r="164" spans="1:11" ht="29.4" customHeight="1" x14ac:dyDescent="0.3">
      <c r="A164" s="4"/>
      <c r="B164" s="3"/>
      <c r="C164" s="4"/>
      <c r="D164" s="11"/>
      <c r="E164" s="4"/>
      <c r="F164" s="4"/>
      <c r="G164" s="4"/>
      <c r="H164" s="4"/>
      <c r="I164" s="4"/>
      <c r="J164" s="3"/>
      <c r="K164" s="4"/>
    </row>
    <row r="165" spans="1:11" ht="29.4" customHeight="1" x14ac:dyDescent="0.3">
      <c r="A165" s="4"/>
      <c r="B165" s="3"/>
      <c r="C165" s="4"/>
      <c r="D165" s="11"/>
      <c r="E165" s="4"/>
      <c r="F165" s="4"/>
      <c r="G165" s="4"/>
      <c r="H165" s="4"/>
      <c r="I165" s="4"/>
      <c r="J165" s="3"/>
      <c r="K165" s="4"/>
    </row>
    <row r="166" spans="1:11" ht="29.4" customHeight="1" x14ac:dyDescent="0.3">
      <c r="A166" s="4"/>
      <c r="B166" s="3"/>
      <c r="C166" s="4"/>
      <c r="D166" s="11"/>
      <c r="E166" s="4"/>
      <c r="F166" s="4"/>
      <c r="G166" s="4"/>
      <c r="H166" s="4"/>
      <c r="I166" s="4"/>
      <c r="J166" s="3"/>
      <c r="K166" s="4"/>
    </row>
    <row r="167" spans="1:11" ht="29.4" customHeight="1" x14ac:dyDescent="0.3">
      <c r="A167" s="4"/>
      <c r="B167" s="3"/>
      <c r="C167" s="4"/>
      <c r="D167" s="11"/>
      <c r="E167" s="4"/>
      <c r="F167" s="4"/>
      <c r="G167" s="4"/>
      <c r="H167" s="4"/>
      <c r="I167" s="4"/>
      <c r="J167" s="3"/>
      <c r="K167" s="4"/>
    </row>
    <row r="168" spans="1:11" ht="29.4" customHeight="1" x14ac:dyDescent="0.3">
      <c r="A168" s="4"/>
      <c r="B168" s="3"/>
      <c r="C168" s="4"/>
      <c r="D168" s="11"/>
      <c r="E168" s="4"/>
      <c r="F168" s="4"/>
      <c r="G168" s="4"/>
      <c r="H168" s="4"/>
      <c r="I168" s="4"/>
      <c r="J168" s="3"/>
      <c r="K168" s="4"/>
    </row>
    <row r="169" spans="1:11" ht="29.4" customHeight="1" x14ac:dyDescent="0.3">
      <c r="A169" s="4"/>
      <c r="B169" s="3"/>
      <c r="C169" s="4"/>
      <c r="D169" s="11"/>
      <c r="E169" s="4"/>
      <c r="F169" s="4"/>
      <c r="G169" s="4"/>
      <c r="H169" s="4"/>
      <c r="I169" s="4"/>
      <c r="J169" s="3"/>
      <c r="K169" s="4"/>
    </row>
    <row r="170" spans="1:11" ht="29.4" customHeight="1" x14ac:dyDescent="0.3">
      <c r="A170" s="4"/>
      <c r="B170" s="3"/>
      <c r="C170" s="4"/>
      <c r="D170" s="11"/>
      <c r="E170" s="4"/>
      <c r="F170" s="4"/>
      <c r="G170" s="4"/>
      <c r="H170" s="4"/>
      <c r="I170" s="4"/>
      <c r="J170" s="3"/>
      <c r="K170" s="4"/>
    </row>
    <row r="171" spans="1:11" ht="29.4" customHeight="1" x14ac:dyDescent="0.3">
      <c r="A171" s="4"/>
      <c r="B171" s="3"/>
      <c r="C171" s="4"/>
      <c r="D171" s="11"/>
      <c r="E171" s="4"/>
      <c r="F171" s="4"/>
      <c r="G171" s="4"/>
      <c r="H171" s="4"/>
      <c r="I171" s="4"/>
      <c r="J171" s="3"/>
      <c r="K171" s="4"/>
    </row>
    <row r="172" spans="1:11" ht="29.4" customHeight="1" x14ac:dyDescent="0.3">
      <c r="A172" s="4"/>
      <c r="B172" s="3"/>
      <c r="C172" s="4"/>
      <c r="D172" s="11"/>
      <c r="E172" s="4"/>
      <c r="F172" s="4"/>
      <c r="G172" s="4"/>
      <c r="H172" s="4"/>
      <c r="I172" s="4"/>
      <c r="J172" s="3"/>
      <c r="K172" s="4"/>
    </row>
    <row r="173" spans="1:11" ht="29.4" customHeight="1" x14ac:dyDescent="0.3">
      <c r="A173" s="4"/>
      <c r="B173" s="3"/>
      <c r="C173" s="4"/>
      <c r="D173" s="11"/>
      <c r="E173" s="4"/>
      <c r="F173" s="4"/>
      <c r="G173" s="4"/>
      <c r="H173" s="4"/>
      <c r="I173" s="4"/>
      <c r="J173" s="3"/>
      <c r="K173" s="4"/>
    </row>
    <row r="174" spans="1:11" ht="29.4" customHeight="1" x14ac:dyDescent="0.3">
      <c r="A174" s="4"/>
      <c r="B174" s="3"/>
      <c r="C174" s="4"/>
      <c r="D174" s="11"/>
      <c r="E174" s="4"/>
      <c r="F174" s="4"/>
      <c r="G174" s="4"/>
      <c r="H174" s="4"/>
      <c r="I174" s="4"/>
      <c r="J174" s="3"/>
      <c r="K174" s="4"/>
    </row>
    <row r="175" spans="1:11" ht="29.4" customHeight="1" x14ac:dyDescent="0.3">
      <c r="A175" s="4"/>
      <c r="B175" s="3"/>
      <c r="C175" s="4"/>
      <c r="D175" s="11"/>
      <c r="E175" s="4"/>
      <c r="F175" s="4"/>
      <c r="G175" s="4"/>
      <c r="H175" s="4"/>
      <c r="I175" s="4"/>
      <c r="J175" s="3"/>
      <c r="K175" s="4"/>
    </row>
    <row r="176" spans="1:11" ht="29.4" customHeight="1" x14ac:dyDescent="0.3">
      <c r="A176" s="4"/>
      <c r="B176" s="3"/>
      <c r="C176" s="4"/>
      <c r="D176" s="11"/>
      <c r="E176" s="4"/>
      <c r="F176" s="4"/>
      <c r="G176" s="4"/>
      <c r="H176" s="4"/>
      <c r="I176" s="4"/>
      <c r="J176" s="3"/>
      <c r="K176" s="4"/>
    </row>
    <row r="177" spans="1:11" ht="29.4" customHeight="1" x14ac:dyDescent="0.3">
      <c r="A177" s="4"/>
      <c r="B177" s="3"/>
      <c r="C177" s="4"/>
      <c r="D177" s="11"/>
      <c r="E177" s="4"/>
      <c r="F177" s="4"/>
      <c r="G177" s="4"/>
      <c r="H177" s="4"/>
      <c r="I177" s="4"/>
      <c r="J177" s="3"/>
      <c r="K177" s="4"/>
    </row>
    <row r="178" spans="1:11" ht="29.4" customHeight="1" x14ac:dyDescent="0.3">
      <c r="A178" s="4"/>
      <c r="B178" s="3"/>
      <c r="C178" s="4"/>
      <c r="D178" s="11"/>
      <c r="E178" s="4"/>
      <c r="F178" s="4"/>
      <c r="G178" s="4"/>
      <c r="H178" s="4"/>
      <c r="I178" s="4"/>
      <c r="J178" s="3"/>
      <c r="K178" s="4"/>
    </row>
    <row r="179" spans="1:11" ht="29.4" customHeight="1" x14ac:dyDescent="0.3">
      <c r="A179" s="4"/>
      <c r="B179" s="3"/>
      <c r="C179" s="4"/>
      <c r="D179" s="11"/>
      <c r="E179" s="4"/>
      <c r="F179" s="4"/>
      <c r="G179" s="4"/>
      <c r="H179" s="4"/>
      <c r="I179" s="4"/>
      <c r="J179" s="3"/>
      <c r="K179" s="4"/>
    </row>
    <row r="180" spans="1:11" ht="29.4" customHeight="1" x14ac:dyDescent="0.3">
      <c r="A180" s="4"/>
      <c r="B180" s="3"/>
      <c r="C180" s="4"/>
      <c r="D180" s="11"/>
      <c r="E180" s="4"/>
      <c r="F180" s="4"/>
      <c r="G180" s="4"/>
      <c r="H180" s="4"/>
      <c r="I180" s="4"/>
      <c r="J180" s="3"/>
      <c r="K180" s="4"/>
    </row>
    <row r="181" spans="1:11" ht="29.4" customHeight="1" x14ac:dyDescent="0.3">
      <c r="A181" s="4"/>
      <c r="B181" s="3"/>
      <c r="C181" s="4"/>
      <c r="D181" s="11"/>
      <c r="E181" s="4"/>
      <c r="F181" s="4"/>
      <c r="G181" s="4"/>
      <c r="H181" s="4"/>
      <c r="I181" s="4"/>
      <c r="J181" s="3"/>
      <c r="K181" s="4"/>
    </row>
    <row r="182" spans="1:11" ht="29.4" customHeight="1" x14ac:dyDescent="0.3">
      <c r="A182" s="4"/>
      <c r="B182" s="3"/>
      <c r="C182" s="4"/>
      <c r="D182" s="11"/>
      <c r="E182" s="4"/>
      <c r="F182" s="4"/>
      <c r="G182" s="4"/>
      <c r="H182" s="4"/>
      <c r="I182" s="4"/>
      <c r="J182" s="3"/>
      <c r="K182" s="4"/>
    </row>
    <row r="183" spans="1:11" ht="29.4" customHeight="1" x14ac:dyDescent="0.3">
      <c r="A183" s="4"/>
      <c r="B183" s="3"/>
      <c r="C183" s="4"/>
      <c r="D183" s="11"/>
      <c r="E183" s="4"/>
      <c r="F183" s="4"/>
      <c r="G183" s="4"/>
      <c r="H183" s="4"/>
      <c r="I183" s="4"/>
      <c r="J183" s="3"/>
      <c r="K183" s="4"/>
    </row>
    <row r="184" spans="1:11" ht="29.4" customHeight="1" x14ac:dyDescent="0.3">
      <c r="A184" s="4"/>
      <c r="B184" s="3"/>
      <c r="C184" s="4"/>
      <c r="D184" s="11"/>
      <c r="E184" s="4"/>
      <c r="F184" s="4"/>
      <c r="G184" s="4"/>
      <c r="H184" s="4"/>
      <c r="I184" s="4"/>
      <c r="J184" s="3"/>
      <c r="K184" s="4"/>
    </row>
    <row r="185" spans="1:11" ht="29.4" customHeight="1" x14ac:dyDescent="0.3">
      <c r="A185" s="4"/>
      <c r="B185" s="3"/>
      <c r="C185" s="4"/>
      <c r="D185" s="11"/>
      <c r="E185" s="4"/>
      <c r="F185" s="4"/>
      <c r="G185" s="4"/>
      <c r="H185" s="4"/>
      <c r="I185" s="4"/>
      <c r="J185" s="3"/>
      <c r="K185" s="4"/>
    </row>
    <row r="186" spans="1:11" ht="29.4" customHeight="1" x14ac:dyDescent="0.3">
      <c r="A186" s="4"/>
      <c r="B186" s="3"/>
      <c r="C186" s="4"/>
      <c r="D186" s="11"/>
      <c r="E186" s="4"/>
      <c r="F186" s="4"/>
      <c r="G186" s="4"/>
      <c r="H186" s="4"/>
      <c r="I186" s="4"/>
      <c r="J186" s="3"/>
      <c r="K186" s="4"/>
    </row>
    <row r="187" spans="1:11" ht="29.4" customHeight="1" x14ac:dyDescent="0.3">
      <c r="A187" s="4"/>
      <c r="B187" s="3"/>
      <c r="C187" s="4"/>
      <c r="D187" s="11"/>
      <c r="E187" s="4"/>
      <c r="F187" s="4"/>
      <c r="G187" s="4"/>
      <c r="H187" s="4"/>
      <c r="I187" s="4"/>
      <c r="J187" s="3"/>
      <c r="K187" s="4"/>
    </row>
    <row r="188" spans="1:11" ht="29.4" customHeight="1" x14ac:dyDescent="0.3">
      <c r="A188" s="4"/>
      <c r="B188" s="3"/>
      <c r="C188" s="4"/>
      <c r="D188" s="11"/>
      <c r="E188" s="4"/>
      <c r="F188" s="4"/>
      <c r="G188" s="4"/>
      <c r="H188" s="4"/>
      <c r="I188" s="4"/>
      <c r="J188" s="3"/>
      <c r="K188" s="4"/>
    </row>
    <row r="189" spans="1:11" ht="29.4" customHeight="1" x14ac:dyDescent="0.3">
      <c r="A189" s="4"/>
      <c r="B189" s="3"/>
      <c r="C189" s="4"/>
      <c r="D189" s="11"/>
      <c r="E189" s="4"/>
      <c r="F189" s="4"/>
      <c r="G189" s="4"/>
      <c r="H189" s="4"/>
      <c r="I189" s="4"/>
      <c r="J189" s="3"/>
      <c r="K189" s="4"/>
    </row>
    <row r="190" spans="1:11" ht="29.4" customHeight="1" x14ac:dyDescent="0.3">
      <c r="A190" s="4"/>
      <c r="B190" s="3"/>
      <c r="C190" s="4"/>
      <c r="D190" s="11"/>
      <c r="E190" s="4"/>
      <c r="F190" s="4"/>
      <c r="G190" s="4"/>
      <c r="H190" s="4"/>
      <c r="I190" s="4"/>
      <c r="J190" s="3"/>
      <c r="K190" s="4"/>
    </row>
    <row r="191" spans="1:11" ht="29.4" customHeight="1" x14ac:dyDescent="0.3">
      <c r="A191" s="4"/>
      <c r="B191" s="3"/>
      <c r="C191" s="4"/>
      <c r="D191" s="11"/>
      <c r="E191" s="4"/>
      <c r="F191" s="4"/>
      <c r="G191" s="4"/>
      <c r="H191" s="4"/>
      <c r="I191" s="4"/>
      <c r="J191" s="3"/>
      <c r="K191" s="4"/>
    </row>
    <row r="192" spans="1:11" ht="29.4" customHeight="1" x14ac:dyDescent="0.3">
      <c r="A192" s="4"/>
      <c r="B192" s="3"/>
      <c r="C192" s="4"/>
      <c r="D192" s="11"/>
      <c r="E192" s="4"/>
      <c r="F192" s="4"/>
      <c r="G192" s="4"/>
      <c r="H192" s="4"/>
      <c r="I192" s="4"/>
      <c r="J192" s="3"/>
      <c r="K192" s="4"/>
    </row>
    <row r="193" spans="1:11" ht="29.4" customHeight="1" x14ac:dyDescent="0.3">
      <c r="A193" s="4"/>
      <c r="B193" s="3"/>
      <c r="C193" s="4"/>
      <c r="D193" s="11"/>
      <c r="E193" s="4"/>
      <c r="F193" s="4"/>
      <c r="G193" s="4"/>
      <c r="H193" s="4"/>
      <c r="I193" s="4"/>
      <c r="J193" s="3"/>
      <c r="K193" s="4"/>
    </row>
    <row r="194" spans="1:11" ht="29.4" customHeight="1" x14ac:dyDescent="0.3">
      <c r="A194" s="4"/>
      <c r="B194" s="3"/>
      <c r="C194" s="4"/>
      <c r="D194" s="11"/>
      <c r="E194" s="4"/>
      <c r="F194" s="4"/>
      <c r="G194" s="4"/>
      <c r="H194" s="4"/>
      <c r="I194" s="4"/>
      <c r="J194" s="3"/>
      <c r="K194" s="4"/>
    </row>
    <row r="195" spans="1:11" ht="29.4" customHeight="1" x14ac:dyDescent="0.3">
      <c r="A195" s="4"/>
      <c r="B195" s="3"/>
      <c r="C195" s="4"/>
      <c r="D195" s="11"/>
      <c r="E195" s="4"/>
      <c r="F195" s="4"/>
      <c r="G195" s="4"/>
      <c r="H195" s="4"/>
      <c r="I195" s="4"/>
      <c r="J195" s="3"/>
      <c r="K195" s="4"/>
    </row>
    <row r="196" spans="1:11" ht="29.4" customHeight="1" x14ac:dyDescent="0.3">
      <c r="A196" s="4"/>
      <c r="B196" s="3"/>
      <c r="C196" s="4"/>
      <c r="D196" s="11"/>
      <c r="E196" s="4"/>
      <c r="F196" s="4"/>
      <c r="G196" s="4"/>
      <c r="H196" s="4"/>
      <c r="I196" s="4"/>
      <c r="J196" s="3"/>
      <c r="K196" s="4"/>
    </row>
    <row r="197" spans="1:11" ht="29.4" customHeight="1" x14ac:dyDescent="0.3">
      <c r="A197" s="4"/>
      <c r="B197" s="3"/>
      <c r="C197" s="4"/>
      <c r="D197" s="11"/>
      <c r="E197" s="4"/>
      <c r="F197" s="4"/>
      <c r="G197" s="4"/>
      <c r="H197" s="4"/>
      <c r="I197" s="4"/>
      <c r="J197" s="3"/>
      <c r="K197" s="4"/>
    </row>
    <row r="198" spans="1:11" ht="29.4" customHeight="1" x14ac:dyDescent="0.3">
      <c r="A198" s="4"/>
      <c r="B198" s="3"/>
      <c r="C198" s="4"/>
      <c r="D198" s="11"/>
      <c r="E198" s="4"/>
      <c r="F198" s="4"/>
      <c r="G198" s="4"/>
      <c r="H198" s="4"/>
      <c r="I198" s="4"/>
      <c r="J198" s="3"/>
      <c r="K198" s="4"/>
    </row>
    <row r="199" spans="1:11" ht="29.4" customHeight="1" x14ac:dyDescent="0.3">
      <c r="A199" s="4"/>
      <c r="B199" s="3"/>
      <c r="C199" s="4"/>
      <c r="D199" s="11"/>
      <c r="E199" s="4"/>
      <c r="F199" s="4"/>
      <c r="G199" s="4"/>
      <c r="H199" s="4"/>
      <c r="I199" s="4"/>
      <c r="J199" s="3"/>
      <c r="K199" s="4"/>
    </row>
    <row r="200" spans="1:11" ht="29.4" customHeight="1" x14ac:dyDescent="0.3">
      <c r="A200" s="4"/>
      <c r="B200" s="3"/>
      <c r="C200" s="4"/>
      <c r="D200" s="11"/>
      <c r="E200" s="4"/>
      <c r="F200" s="4"/>
      <c r="G200" s="4"/>
      <c r="H200" s="4"/>
      <c r="I200" s="4"/>
      <c r="J200" s="3"/>
      <c r="K200" s="4"/>
    </row>
    <row r="201" spans="1:11" ht="29.4" customHeight="1" x14ac:dyDescent="0.3">
      <c r="A201" s="4"/>
      <c r="B201" s="3"/>
      <c r="C201" s="4"/>
      <c r="D201" s="11"/>
      <c r="E201" s="4"/>
      <c r="F201" s="4"/>
      <c r="G201" s="4"/>
      <c r="H201" s="4"/>
      <c r="I201" s="4"/>
      <c r="J201" s="3"/>
      <c r="K201" s="4"/>
    </row>
    <row r="202" spans="1:11" ht="29.4" customHeight="1" x14ac:dyDescent="0.3">
      <c r="A202" s="4"/>
      <c r="B202" s="3"/>
      <c r="C202" s="4"/>
      <c r="D202" s="11"/>
      <c r="E202" s="4"/>
      <c r="F202" s="4"/>
      <c r="G202" s="4"/>
      <c r="H202" s="4"/>
      <c r="I202" s="4"/>
      <c r="J202" s="3"/>
      <c r="K202" s="4"/>
    </row>
    <row r="203" spans="1:11" ht="29.4" customHeight="1" x14ac:dyDescent="0.3">
      <c r="A203" s="4"/>
      <c r="B203" s="3"/>
      <c r="C203" s="4"/>
      <c r="D203" s="11"/>
      <c r="E203" s="4"/>
      <c r="F203" s="4"/>
      <c r="G203" s="4"/>
      <c r="H203" s="4"/>
      <c r="I203" s="4"/>
      <c r="J203" s="3"/>
      <c r="K203" s="4"/>
    </row>
  </sheetData>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47B5-06DD-4FC6-BDBA-B0384B3C6A9A}">
  <sheetPr codeName="Tabelle11"/>
  <dimension ref="A1:BA34"/>
  <sheetViews>
    <sheetView workbookViewId="0">
      <pane ySplit="1" topLeftCell="A2" activePane="bottomLeft" state="frozen"/>
      <selection activeCell="B2" sqref="B2"/>
      <selection pane="bottomLeft" activeCell="A2" sqref="A2"/>
    </sheetView>
  </sheetViews>
  <sheetFormatPr baseColWidth="10" defaultColWidth="10" defaultRowHeight="42.6" customHeight="1" x14ac:dyDescent="0.3"/>
  <cols>
    <col min="1" max="1" width="4.6640625" style="1" customWidth="1"/>
    <col min="2" max="2" width="15.77734375" style="5" customWidth="1"/>
    <col min="3" max="3" width="22.109375" style="1" customWidth="1"/>
    <col min="4" max="4" width="26" style="1" customWidth="1"/>
    <col min="5" max="5" width="19.44140625" style="1" customWidth="1"/>
    <col min="6" max="9" width="14.44140625" style="1" customWidth="1"/>
    <col min="10" max="10" width="36.3320312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53" s="2" customFormat="1" ht="28.8" x14ac:dyDescent="0.3">
      <c r="A1" s="8" t="s">
        <v>3</v>
      </c>
      <c r="B1" s="13" t="s">
        <v>410</v>
      </c>
      <c r="C1" s="10" t="s">
        <v>2</v>
      </c>
      <c r="D1" s="10" t="s">
        <v>1</v>
      </c>
      <c r="E1" s="10" t="s">
        <v>0</v>
      </c>
      <c r="F1" s="10" t="s">
        <v>411</v>
      </c>
      <c r="G1" s="10" t="s">
        <v>406</v>
      </c>
      <c r="H1" s="10" t="s">
        <v>407</v>
      </c>
      <c r="I1" s="10" t="s">
        <v>408</v>
      </c>
      <c r="J1" s="9" t="s">
        <v>1798</v>
      </c>
      <c r="K1" s="9" t="s">
        <v>441</v>
      </c>
      <c r="L1" s="9"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42.6" customHeight="1" x14ac:dyDescent="0.3">
      <c r="A2" s="11" t="s">
        <v>1640</v>
      </c>
      <c r="B2" s="11" t="s">
        <v>533</v>
      </c>
      <c r="C2" s="11" t="str">
        <f t="shared" ref="C2:C12" si="0">A2&amp;": "&amp;E2</f>
        <v>01: Digitale Signatur</v>
      </c>
      <c r="D2" s="11" t="s">
        <v>534</v>
      </c>
      <c r="E2" s="11" t="s">
        <v>1409</v>
      </c>
      <c r="F2" s="11" t="s">
        <v>537</v>
      </c>
      <c r="G2" s="11" t="s">
        <v>536</v>
      </c>
      <c r="H2" s="11" t="s">
        <v>538</v>
      </c>
      <c r="I2" s="11" t="s">
        <v>539</v>
      </c>
      <c r="J2" s="11" t="s">
        <v>535</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ht="42.6" customHeight="1" x14ac:dyDescent="0.3">
      <c r="A3" s="11" t="s">
        <v>1641</v>
      </c>
      <c r="B3" s="11" t="s">
        <v>533</v>
      </c>
      <c r="C3" s="11" t="str">
        <f t="shared" si="0"/>
        <v>02: Social Engineering</v>
      </c>
      <c r="D3" s="11" t="s">
        <v>540</v>
      </c>
      <c r="E3" s="11" t="s">
        <v>1410</v>
      </c>
      <c r="F3" s="11" t="s">
        <v>542</v>
      </c>
      <c r="G3" s="11" t="s">
        <v>541</v>
      </c>
      <c r="H3" s="11" t="s">
        <v>543</v>
      </c>
      <c r="I3" s="11" t="s">
        <v>544</v>
      </c>
      <c r="J3" s="11" t="s">
        <v>535</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42.6" customHeight="1" x14ac:dyDescent="0.3">
      <c r="A4" s="11" t="s">
        <v>1642</v>
      </c>
      <c r="B4" s="11" t="s">
        <v>533</v>
      </c>
      <c r="C4" s="11" t="str">
        <f t="shared" si="0"/>
        <v>03: Schreddern</v>
      </c>
      <c r="D4" s="11" t="s">
        <v>540</v>
      </c>
      <c r="E4" s="11" t="s">
        <v>1411</v>
      </c>
      <c r="F4" s="11" t="s">
        <v>548</v>
      </c>
      <c r="G4" s="11" t="s">
        <v>545</v>
      </c>
      <c r="H4" s="11" t="s">
        <v>546</v>
      </c>
      <c r="I4" s="11" t="s">
        <v>547</v>
      </c>
      <c r="J4" s="11" t="s">
        <v>535</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42.6" customHeight="1" x14ac:dyDescent="0.3">
      <c r="A5" s="11" t="s">
        <v>1643</v>
      </c>
      <c r="B5" s="11" t="s">
        <v>533</v>
      </c>
      <c r="C5" s="11" t="str">
        <f t="shared" si="0"/>
        <v>04: Cloud-Spionage</v>
      </c>
      <c r="D5" s="11" t="s">
        <v>540</v>
      </c>
      <c r="E5" s="11" t="s">
        <v>1412</v>
      </c>
      <c r="F5" s="11" t="s">
        <v>552</v>
      </c>
      <c r="G5" s="11" t="s">
        <v>549</v>
      </c>
      <c r="H5" s="11" t="s">
        <v>550</v>
      </c>
      <c r="I5" s="11" t="s">
        <v>551</v>
      </c>
      <c r="J5" s="11" t="s">
        <v>535</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ht="42.6" customHeight="1" x14ac:dyDescent="0.3">
      <c r="A6" s="11" t="s">
        <v>1644</v>
      </c>
      <c r="B6" s="11" t="s">
        <v>533</v>
      </c>
      <c r="C6" s="11" t="str">
        <f t="shared" si="0"/>
        <v>05: Kreditkarte gesperrt</v>
      </c>
      <c r="D6" s="11" t="s">
        <v>553</v>
      </c>
      <c r="E6" s="11" t="s">
        <v>1413</v>
      </c>
      <c r="F6" s="11" t="s">
        <v>555</v>
      </c>
      <c r="G6" s="11" t="s">
        <v>554</v>
      </c>
      <c r="H6" s="11" t="s">
        <v>556</v>
      </c>
      <c r="I6" s="11" t="s">
        <v>557</v>
      </c>
      <c r="J6" s="11" t="s">
        <v>535</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42.6" customHeight="1" x14ac:dyDescent="0.3">
      <c r="A7" s="11" t="s">
        <v>1645</v>
      </c>
      <c r="B7" s="11" t="s">
        <v>533</v>
      </c>
      <c r="C7" s="11" t="str">
        <f t="shared" si="0"/>
        <v>06: Privatsphäre</v>
      </c>
      <c r="D7" s="11" t="s">
        <v>1811</v>
      </c>
      <c r="E7" s="11" t="s">
        <v>1812</v>
      </c>
      <c r="F7" s="11" t="s">
        <v>563</v>
      </c>
      <c r="G7" s="11" t="s">
        <v>562</v>
      </c>
      <c r="H7" s="11" t="s">
        <v>564</v>
      </c>
      <c r="I7" s="11" t="s">
        <v>565</v>
      </c>
      <c r="J7" s="11" t="s">
        <v>535</v>
      </c>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ht="42.6" customHeight="1" x14ac:dyDescent="0.3">
      <c r="A8" s="11" t="s">
        <v>1646</v>
      </c>
      <c r="B8" s="11" t="s">
        <v>533</v>
      </c>
      <c r="C8" s="11" t="str">
        <f t="shared" si="0"/>
        <v>07: Cyber-Mobbing</v>
      </c>
      <c r="D8" s="11" t="s">
        <v>566</v>
      </c>
      <c r="E8" s="11" t="s">
        <v>568</v>
      </c>
      <c r="F8" s="11" t="s">
        <v>568</v>
      </c>
      <c r="G8" s="11" t="s">
        <v>567</v>
      </c>
      <c r="H8" s="11" t="s">
        <v>569</v>
      </c>
      <c r="I8" s="11" t="s">
        <v>570</v>
      </c>
      <c r="J8" s="11" t="s">
        <v>535</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42.6" customHeight="1" x14ac:dyDescent="0.3">
      <c r="A9" s="11" t="s">
        <v>1647</v>
      </c>
      <c r="B9" s="11" t="s">
        <v>533</v>
      </c>
      <c r="C9" s="11" t="str">
        <f t="shared" si="0"/>
        <v>08: Backup</v>
      </c>
      <c r="D9" s="11" t="s">
        <v>571</v>
      </c>
      <c r="E9" s="11" t="s">
        <v>1414</v>
      </c>
      <c r="F9" s="11" t="s">
        <v>575</v>
      </c>
      <c r="G9" s="11" t="s">
        <v>572</v>
      </c>
      <c r="H9" s="11" t="s">
        <v>573</v>
      </c>
      <c r="I9" s="11" t="s">
        <v>574</v>
      </c>
      <c r="J9" s="11" t="s">
        <v>535</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42.6" customHeight="1" x14ac:dyDescent="0.3">
      <c r="A10" s="11" t="s">
        <v>1648</v>
      </c>
      <c r="B10" s="11" t="s">
        <v>533</v>
      </c>
      <c r="C10" s="11" t="str">
        <f t="shared" si="0"/>
        <v>09: Schnellformatierung</v>
      </c>
      <c r="D10" s="11" t="s">
        <v>540</v>
      </c>
      <c r="E10" s="11" t="s">
        <v>1415</v>
      </c>
      <c r="F10" s="11" t="s">
        <v>578</v>
      </c>
      <c r="G10" s="11" t="s">
        <v>576</v>
      </c>
      <c r="H10" s="11" t="s">
        <v>577</v>
      </c>
      <c r="I10" s="11" t="s">
        <v>1813</v>
      </c>
      <c r="J10" s="11" t="s">
        <v>535</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ht="42.6" customHeight="1" x14ac:dyDescent="0.3">
      <c r="A11" s="11" t="s">
        <v>1649</v>
      </c>
      <c r="B11" s="11" t="s">
        <v>533</v>
      </c>
      <c r="C11" s="11" t="str">
        <f t="shared" si="0"/>
        <v>10: IM-Backdoor</v>
      </c>
      <c r="D11" s="11" t="s">
        <v>540</v>
      </c>
      <c r="E11" s="11" t="s">
        <v>1416</v>
      </c>
      <c r="F11" s="11" t="s">
        <v>561</v>
      </c>
      <c r="G11" s="11" t="s">
        <v>558</v>
      </c>
      <c r="H11" s="11" t="s">
        <v>559</v>
      </c>
      <c r="I11" s="11" t="s">
        <v>560</v>
      </c>
      <c r="J11" s="11" t="s">
        <v>535</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2.6" customHeight="1" x14ac:dyDescent="0.3">
      <c r="A12" s="11" t="s">
        <v>1650</v>
      </c>
      <c r="B12" s="11" t="s">
        <v>533</v>
      </c>
      <c r="C12" s="11" t="str">
        <f t="shared" si="0"/>
        <v>11: Attachment</v>
      </c>
      <c r="D12" s="11" t="s">
        <v>579</v>
      </c>
      <c r="E12" s="11" t="s">
        <v>1417</v>
      </c>
      <c r="F12" s="11" t="s">
        <v>580</v>
      </c>
      <c r="G12" s="11" t="s">
        <v>581</v>
      </c>
      <c r="H12" s="11" t="s">
        <v>582</v>
      </c>
      <c r="I12" s="11" t="s">
        <v>1814</v>
      </c>
      <c r="J12" s="11" t="s">
        <v>535</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42.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42.6"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42.6"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42.6" customHeight="1" x14ac:dyDescent="0.3">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ht="42.6"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42.6" customHeight="1" x14ac:dyDescent="0.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42.6"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42.6" customHeight="1"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42.6" customHeight="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42.6"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42.6"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53" ht="42.6" customHeight="1"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row>
    <row r="25" spans="1:53" ht="42.6"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row>
    <row r="26" spans="1:53" ht="42.6" customHeight="1"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1:53" ht="42.6" customHeight="1"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1:53" ht="42.6"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row r="29" spans="1:53" ht="42.6"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row>
    <row r="30" spans="1:53" ht="42.6" customHeight="1"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1:53" ht="42.6"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row>
    <row r="32" spans="1:53" ht="42.6"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row>
    <row r="33" spans="1:53" ht="42.6"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ht="42.6"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sheetData>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0747-4578-4DB1-A4E8-A3C0DA9A5DA0}">
  <sheetPr codeName="Tabelle12"/>
  <dimension ref="A1:BA28"/>
  <sheetViews>
    <sheetView workbookViewId="0">
      <pane ySplit="1" topLeftCell="A2" activePane="bottomLeft" state="frozen"/>
      <selection activeCell="B2" sqref="B2"/>
      <selection pane="bottomLeft" activeCell="A2" sqref="A2"/>
    </sheetView>
  </sheetViews>
  <sheetFormatPr baseColWidth="10" defaultColWidth="10" defaultRowHeight="59.4" customHeight="1" x14ac:dyDescent="0.3"/>
  <cols>
    <col min="1" max="1" width="4.6640625" style="1" customWidth="1"/>
    <col min="2" max="2" width="15.77734375" style="5" customWidth="1"/>
    <col min="3" max="3" width="47.6640625" style="1" customWidth="1"/>
    <col min="4" max="4" width="40.88671875" style="1" customWidth="1"/>
    <col min="5" max="5" width="19.44140625" style="1" customWidth="1"/>
    <col min="6" max="6" width="14.5546875" style="1" customWidth="1"/>
    <col min="7" max="9" width="10.109375" style="1" customWidth="1"/>
    <col min="10" max="10" width="36.3320312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53" s="2" customFormat="1" ht="30.6" customHeight="1" x14ac:dyDescent="0.3">
      <c r="A1" s="8" t="s">
        <v>3</v>
      </c>
      <c r="B1" s="13" t="s">
        <v>410</v>
      </c>
      <c r="C1" s="10" t="s">
        <v>2</v>
      </c>
      <c r="D1" s="10" t="s">
        <v>1</v>
      </c>
      <c r="E1" s="10" t="s">
        <v>0</v>
      </c>
      <c r="F1" s="10" t="s">
        <v>411</v>
      </c>
      <c r="G1" s="10" t="s">
        <v>406</v>
      </c>
      <c r="H1" s="10" t="s">
        <v>407</v>
      </c>
      <c r="I1" s="10" t="s">
        <v>408</v>
      </c>
      <c r="J1" s="9" t="s">
        <v>1798</v>
      </c>
      <c r="K1" s="9" t="s">
        <v>441</v>
      </c>
      <c r="L1" s="9"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59.4" customHeight="1" x14ac:dyDescent="0.3">
      <c r="A2" s="14" t="s">
        <v>1640</v>
      </c>
      <c r="B2" s="11" t="s">
        <v>1419</v>
      </c>
      <c r="C2" s="11" t="s">
        <v>1432</v>
      </c>
      <c r="D2" s="11" t="s">
        <v>1799</v>
      </c>
      <c r="E2" s="11" t="s">
        <v>1418</v>
      </c>
      <c r="F2" s="11">
        <v>1.3</v>
      </c>
      <c r="G2" s="11">
        <v>3.1</v>
      </c>
      <c r="H2" s="11">
        <v>0.3</v>
      </c>
      <c r="I2" s="11">
        <v>9.81</v>
      </c>
      <c r="J2" s="11" t="s">
        <v>1420</v>
      </c>
      <c r="K2" s="11" t="s">
        <v>1429</v>
      </c>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ht="59.4" customHeight="1" x14ac:dyDescent="0.3">
      <c r="A3" s="14" t="s">
        <v>1641</v>
      </c>
      <c r="B3" s="11" t="s">
        <v>1433</v>
      </c>
      <c r="C3" s="11" t="s">
        <v>1434</v>
      </c>
      <c r="D3" s="11" t="s">
        <v>1800</v>
      </c>
      <c r="E3" s="11" t="s">
        <v>1422</v>
      </c>
      <c r="F3" s="11">
        <v>4.3</v>
      </c>
      <c r="G3" s="11">
        <v>66.400000000000006</v>
      </c>
      <c r="H3" s="11">
        <v>3.1</v>
      </c>
      <c r="I3" s="11">
        <v>239.2</v>
      </c>
      <c r="J3" s="11" t="s">
        <v>1421</v>
      </c>
      <c r="K3" s="11" t="s">
        <v>1452</v>
      </c>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59.4" customHeight="1" x14ac:dyDescent="0.3">
      <c r="A4" s="14" t="s">
        <v>1642</v>
      </c>
      <c r="B4" s="11" t="s">
        <v>1435</v>
      </c>
      <c r="C4" s="11" t="s">
        <v>1436</v>
      </c>
      <c r="D4" s="11" t="s">
        <v>1801</v>
      </c>
      <c r="E4" s="11" t="s">
        <v>1423</v>
      </c>
      <c r="F4" s="11">
        <v>2.1</v>
      </c>
      <c r="G4" s="11">
        <v>143.4</v>
      </c>
      <c r="H4" s="11">
        <v>32.700000000000003</v>
      </c>
      <c r="I4" s="11">
        <v>4.3</v>
      </c>
      <c r="J4" s="11" t="s">
        <v>1421</v>
      </c>
      <c r="K4" s="11" t="s">
        <v>1452</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59.4" customHeight="1" x14ac:dyDescent="0.3">
      <c r="A5" s="14" t="s">
        <v>1643</v>
      </c>
      <c r="B5" s="11" t="s">
        <v>1437</v>
      </c>
      <c r="C5" s="11" t="s">
        <v>1438</v>
      </c>
      <c r="D5" s="11" t="s">
        <v>1802</v>
      </c>
      <c r="E5" s="11" t="s">
        <v>1424</v>
      </c>
      <c r="F5" s="11">
        <v>3.1</v>
      </c>
      <c r="G5" s="11">
        <v>239.2</v>
      </c>
      <c r="H5" s="11">
        <v>66.400000000000006</v>
      </c>
      <c r="I5" s="11">
        <v>2.1</v>
      </c>
      <c r="J5" s="11" t="s">
        <v>1421</v>
      </c>
      <c r="K5" s="11" t="s">
        <v>1452</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ht="59.4" customHeight="1" x14ac:dyDescent="0.3">
      <c r="A6" s="14" t="s">
        <v>1644</v>
      </c>
      <c r="B6" s="11" t="s">
        <v>1439</v>
      </c>
      <c r="C6" s="11" t="s">
        <v>1440</v>
      </c>
      <c r="D6" s="11" t="s">
        <v>1803</v>
      </c>
      <c r="E6" s="11" t="s">
        <v>1425</v>
      </c>
      <c r="F6" s="11">
        <v>32.700000000000003</v>
      </c>
      <c r="G6" s="11">
        <v>4.3</v>
      </c>
      <c r="H6" s="11">
        <v>143.4</v>
      </c>
      <c r="I6" s="11">
        <v>3.1</v>
      </c>
      <c r="J6" s="11" t="s">
        <v>1421</v>
      </c>
      <c r="K6" s="11" t="s">
        <v>1452</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59.4" customHeight="1" x14ac:dyDescent="0.3">
      <c r="A7" s="14" t="s">
        <v>1645</v>
      </c>
      <c r="B7" s="11" t="s">
        <v>1441</v>
      </c>
      <c r="C7" s="11" t="s">
        <v>1442</v>
      </c>
      <c r="D7" s="11" t="s">
        <v>1804</v>
      </c>
      <c r="E7" s="11" t="s">
        <v>1426</v>
      </c>
      <c r="F7" s="11">
        <v>66.400000000000006</v>
      </c>
      <c r="G7" s="11">
        <v>2.1</v>
      </c>
      <c r="H7" s="11">
        <v>239.2</v>
      </c>
      <c r="I7" s="11">
        <v>32.700000000000003</v>
      </c>
      <c r="J7" s="11" t="s">
        <v>1421</v>
      </c>
      <c r="K7" s="11" t="s">
        <v>1452</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ht="59.4" customHeight="1" x14ac:dyDescent="0.3">
      <c r="A8" s="14" t="s">
        <v>1646</v>
      </c>
      <c r="B8" s="11" t="s">
        <v>1443</v>
      </c>
      <c r="C8" s="11" t="s">
        <v>1444</v>
      </c>
      <c r="D8" s="11" t="s">
        <v>1805</v>
      </c>
      <c r="E8" s="11" t="s">
        <v>1427</v>
      </c>
      <c r="F8" s="11">
        <v>143.4</v>
      </c>
      <c r="G8" s="11">
        <v>3.1</v>
      </c>
      <c r="H8" s="11">
        <v>4.3</v>
      </c>
      <c r="I8" s="11">
        <v>66.400000000000006</v>
      </c>
      <c r="J8" s="11" t="s">
        <v>1421</v>
      </c>
      <c r="K8" s="11" t="s">
        <v>1452</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59.4" customHeight="1" x14ac:dyDescent="0.3">
      <c r="A9" s="14" t="s">
        <v>1647</v>
      </c>
      <c r="B9" s="11" t="s">
        <v>1445</v>
      </c>
      <c r="C9" s="11" t="s">
        <v>1446</v>
      </c>
      <c r="D9" s="11" t="s">
        <v>1806</v>
      </c>
      <c r="E9" s="11" t="s">
        <v>1428</v>
      </c>
      <c r="F9" s="11">
        <v>239.2</v>
      </c>
      <c r="G9" s="11">
        <v>32.700000000000003</v>
      </c>
      <c r="H9" s="11">
        <v>2.1</v>
      </c>
      <c r="I9" s="11">
        <v>143.4</v>
      </c>
      <c r="J9" s="11" t="s">
        <v>1421</v>
      </c>
      <c r="K9" s="11" t="s">
        <v>1452</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59.4" customHeight="1" x14ac:dyDescent="0.3">
      <c r="A10" s="14" t="s">
        <v>1648</v>
      </c>
      <c r="B10" s="11" t="s">
        <v>1447</v>
      </c>
      <c r="C10" s="11" t="s">
        <v>1448</v>
      </c>
      <c r="D10" s="11" t="s">
        <v>1807</v>
      </c>
      <c r="E10" s="11" t="s">
        <v>1431</v>
      </c>
      <c r="F10" s="11">
        <v>1665</v>
      </c>
      <c r="G10" s="11">
        <v>1848</v>
      </c>
      <c r="H10" s="11">
        <v>476</v>
      </c>
      <c r="I10" s="11">
        <v>5498</v>
      </c>
      <c r="J10" s="11" t="s">
        <v>1453</v>
      </c>
      <c r="K10" s="11" t="s">
        <v>1430</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ht="59.4" customHeight="1" x14ac:dyDescent="0.3">
      <c r="A11" s="14" t="s">
        <v>1649</v>
      </c>
      <c r="B11" s="11" t="s">
        <v>1447</v>
      </c>
      <c r="C11" s="11" t="s">
        <v>1449</v>
      </c>
      <c r="D11" s="11" t="s">
        <v>1808</v>
      </c>
      <c r="E11" s="11" t="s">
        <v>1431</v>
      </c>
      <c r="F11" s="11">
        <v>333</v>
      </c>
      <c r="G11" s="11">
        <v>142</v>
      </c>
      <c r="H11" s="11">
        <v>412</v>
      </c>
      <c r="I11" s="11">
        <v>1024</v>
      </c>
      <c r="J11" s="11" t="s">
        <v>1453</v>
      </c>
      <c r="K11" s="11" t="s">
        <v>1430</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59.4" customHeight="1" x14ac:dyDescent="0.3">
      <c r="A12" s="14" t="s">
        <v>1650</v>
      </c>
      <c r="B12" s="11" t="s">
        <v>1447</v>
      </c>
      <c r="C12" s="11" t="s">
        <v>1450</v>
      </c>
      <c r="D12" s="11" t="s">
        <v>1809</v>
      </c>
      <c r="E12" s="11" t="s">
        <v>1431</v>
      </c>
      <c r="F12" s="11">
        <v>4995</v>
      </c>
      <c r="G12" s="11">
        <v>1024</v>
      </c>
      <c r="H12" s="11">
        <v>8448</v>
      </c>
      <c r="I12" s="11">
        <v>964</v>
      </c>
      <c r="J12" s="11" t="s">
        <v>1453</v>
      </c>
      <c r="K12" s="11" t="s">
        <v>1430</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59.4" customHeight="1" x14ac:dyDescent="0.3">
      <c r="A13" s="14" t="s">
        <v>1651</v>
      </c>
      <c r="B13" s="11" t="s">
        <v>1447</v>
      </c>
      <c r="C13" s="11" t="s">
        <v>1451</v>
      </c>
      <c r="D13" s="11" t="s">
        <v>1810</v>
      </c>
      <c r="E13" s="11" t="s">
        <v>1431</v>
      </c>
      <c r="F13" s="11">
        <v>3330</v>
      </c>
      <c r="G13" s="11">
        <v>2088</v>
      </c>
      <c r="H13" s="11">
        <v>3572</v>
      </c>
      <c r="I13" s="11">
        <v>2765</v>
      </c>
      <c r="J13" s="11" t="s">
        <v>1453</v>
      </c>
      <c r="K13" s="11" t="s">
        <v>1430</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59.4"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59.4"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59.4" customHeight="1" x14ac:dyDescent="0.3">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ht="59.4"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59.4" customHeight="1" x14ac:dyDescent="0.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59.4"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59.4" customHeight="1"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59.4" customHeight="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59.4"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59.4"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53" ht="59.4" customHeight="1"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row>
    <row r="25" spans="1:53" ht="59.4"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row>
    <row r="26" spans="1:53" ht="59.4" customHeight="1"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1:53" ht="59.4" customHeight="1"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1:53" ht="59.4"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sheetData>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220E-727F-4708-98DE-D6F838FBACF8}">
  <sheetPr codeName="Tabelle13"/>
  <dimension ref="A1:BA132"/>
  <sheetViews>
    <sheetView workbookViewId="0">
      <pane ySplit="1" topLeftCell="A2" activePane="bottomLeft" state="frozen"/>
      <selection activeCell="B2" sqref="B2"/>
      <selection pane="bottomLeft" activeCell="A2" sqref="A2"/>
    </sheetView>
  </sheetViews>
  <sheetFormatPr baseColWidth="10" defaultColWidth="10" defaultRowHeight="43.2" customHeight="1" x14ac:dyDescent="0.3"/>
  <cols>
    <col min="1" max="1" width="4.6640625" style="1" customWidth="1"/>
    <col min="2" max="2" width="15.77734375" style="5" customWidth="1"/>
    <col min="3" max="3" width="24.21875" style="1" customWidth="1"/>
    <col min="4" max="4" width="26" style="1" customWidth="1"/>
    <col min="5" max="5" width="19.44140625" style="1" customWidth="1"/>
    <col min="6" max="9" width="14.44140625" style="1" customWidth="1"/>
    <col min="10" max="10" width="36.33203125" style="5" customWidth="1"/>
    <col min="11" max="11" width="13.44140625" style="1" customWidth="1"/>
    <col min="12" max="12" width="12.77734375" style="1" customWidth="1"/>
    <col min="13" max="15" width="12.5546875" style="1" customWidth="1"/>
    <col min="16" max="17" width="10.88671875" style="1" customWidth="1"/>
    <col min="18" max="18" width="18.109375" style="1" customWidth="1"/>
    <col min="19" max="19" width="5.44140625" style="1" bestFit="1" customWidth="1"/>
    <col min="20" max="20" width="3.88671875" style="1" bestFit="1" customWidth="1"/>
    <col min="21" max="21" width="5.109375" style="1" bestFit="1" customWidth="1"/>
    <col min="22" max="22" width="3.88671875" style="1" bestFit="1" customWidth="1"/>
    <col min="23" max="23" width="5.109375" style="1" bestFit="1" customWidth="1"/>
    <col min="24" max="24" width="3.88671875" style="1" bestFit="1" customWidth="1"/>
    <col min="25" max="25" width="4.88671875" style="1" bestFit="1" customWidth="1"/>
    <col min="26" max="99" width="10" style="1"/>
    <col min="100" max="100" width="233.88671875" style="1" bestFit="1" customWidth="1"/>
    <col min="101" max="16384" width="10" style="1"/>
  </cols>
  <sheetData>
    <row r="1" spans="1:53" s="2" customFormat="1" ht="31.8" customHeight="1" x14ac:dyDescent="0.3">
      <c r="A1" s="8" t="s">
        <v>3</v>
      </c>
      <c r="B1" s="13" t="s">
        <v>410</v>
      </c>
      <c r="C1" s="10" t="s">
        <v>2</v>
      </c>
      <c r="D1" s="10" t="s">
        <v>1</v>
      </c>
      <c r="E1" s="10" t="s">
        <v>0</v>
      </c>
      <c r="F1" s="10" t="s">
        <v>411</v>
      </c>
      <c r="G1" s="10" t="s">
        <v>406</v>
      </c>
      <c r="H1" s="10" t="s">
        <v>407</v>
      </c>
      <c r="I1" s="10" t="s">
        <v>408</v>
      </c>
      <c r="J1" s="9" t="s">
        <v>1798</v>
      </c>
      <c r="K1" s="9" t="s">
        <v>441</v>
      </c>
      <c r="L1" s="9" t="s">
        <v>420</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43.2" customHeight="1" x14ac:dyDescent="0.3">
      <c r="A2" s="14" t="s">
        <v>1699</v>
      </c>
      <c r="B2" s="11" t="s">
        <v>1698</v>
      </c>
      <c r="C2" s="11" t="str">
        <f t="shared" ref="C2" si="0">A2&amp;": "&amp;E2</f>
        <v>001: Die maximale positive Oxidationszahl eines Atoms</v>
      </c>
      <c r="D2" s="11" t="s">
        <v>518</v>
      </c>
      <c r="E2" s="11" t="s">
        <v>1572</v>
      </c>
      <c r="F2" s="11" t="s">
        <v>521</v>
      </c>
      <c r="G2" s="11" t="s">
        <v>519</v>
      </c>
      <c r="H2" s="11" t="s">
        <v>520</v>
      </c>
      <c r="I2" s="11" t="s">
        <v>522</v>
      </c>
      <c r="J2" s="11" t="s">
        <v>1576</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ht="43.2" customHeight="1" x14ac:dyDescent="0.3">
      <c r="A3" s="14" t="s">
        <v>1700</v>
      </c>
      <c r="B3" s="11" t="s">
        <v>1698</v>
      </c>
      <c r="C3" s="11" t="str">
        <f t="shared" ref="C3" si="1">A3&amp;": "&amp;E3</f>
        <v>002: Salpetersäure reagiert mit Kalilauge</v>
      </c>
      <c r="D3" s="11" t="s">
        <v>523</v>
      </c>
      <c r="E3" s="11" t="s">
        <v>1573</v>
      </c>
      <c r="F3" s="11" t="s">
        <v>524</v>
      </c>
      <c r="G3" s="11" t="s">
        <v>525</v>
      </c>
      <c r="H3" s="11" t="s">
        <v>526</v>
      </c>
      <c r="I3" s="11" t="s">
        <v>527</v>
      </c>
      <c r="J3" s="11" t="s">
        <v>1576</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43.2" customHeight="1" x14ac:dyDescent="0.3">
      <c r="A4" s="14" t="s">
        <v>1701</v>
      </c>
      <c r="B4" s="11" t="s">
        <v>1698</v>
      </c>
      <c r="C4" s="11" t="str">
        <f t="shared" ref="C4" si="2">A4&amp;": "&amp;E4</f>
        <v>003: Der pH-Wert einer wässrigen Kochsalzlösung</v>
      </c>
      <c r="D4" s="11" t="s">
        <v>528</v>
      </c>
      <c r="E4" s="11" t="s">
        <v>1574</v>
      </c>
      <c r="F4" s="11" t="s">
        <v>530</v>
      </c>
      <c r="G4" s="11" t="s">
        <v>529</v>
      </c>
      <c r="H4" s="11" t="s">
        <v>531</v>
      </c>
      <c r="I4" s="11" t="s">
        <v>532</v>
      </c>
      <c r="J4" s="11" t="s">
        <v>1576</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43.2" customHeight="1" x14ac:dyDescent="0.3">
      <c r="A5" s="14" t="s">
        <v>1702</v>
      </c>
      <c r="B5" s="11" t="str">
        <f>"Chemie Elemente Ordnungszahlen "&amp;E5</f>
        <v>Chemie Elemente Ordnungszahlen Actinium</v>
      </c>
      <c r="C5" s="11" t="str">
        <f t="shared" ref="C5" si="3">A5&amp;" "&amp;E5</f>
        <v>004 Actinium</v>
      </c>
      <c r="D5" s="11" t="str">
        <f t="shared" ref="D5:D68" si="4">E5&amp;": Welche der vier Zahlen ist die richtige Ordnungszahl?"</f>
        <v>Actinium: Welche der vier Zahlen ist die richtige Ordnungszahl?</v>
      </c>
      <c r="E5" s="11" t="s">
        <v>1454</v>
      </c>
      <c r="F5" s="11">
        <v>89</v>
      </c>
      <c r="G5" s="11">
        <v>13</v>
      </c>
      <c r="H5" s="11">
        <v>95</v>
      </c>
      <c r="I5" s="11">
        <v>51</v>
      </c>
      <c r="J5" s="11" t="s">
        <v>1575</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ht="43.2" customHeight="1" x14ac:dyDescent="0.3">
      <c r="A6" s="14" t="s">
        <v>1703</v>
      </c>
      <c r="B6" s="11" t="str">
        <f t="shared" ref="B6:B69" si="5">"Chemie Elemente Ordnungszahlen "&amp;E6</f>
        <v>Chemie Elemente Ordnungszahlen Aluminium</v>
      </c>
      <c r="C6" s="11" t="str">
        <f t="shared" ref="C6:C69" si="6">A6&amp;" "&amp;E6</f>
        <v>005 Aluminium</v>
      </c>
      <c r="D6" s="11" t="str">
        <f t="shared" si="4"/>
        <v>Aluminium: Welche der vier Zahlen ist die richtige Ordnungszahl?</v>
      </c>
      <c r="E6" s="11" t="s">
        <v>1455</v>
      </c>
      <c r="F6" s="11">
        <v>13</v>
      </c>
      <c r="G6" s="11">
        <v>95</v>
      </c>
      <c r="H6" s="11">
        <v>51</v>
      </c>
      <c r="I6" s="11">
        <v>18</v>
      </c>
      <c r="J6" s="11" t="s">
        <v>1575</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43.2" customHeight="1" x14ac:dyDescent="0.3">
      <c r="A7" s="14" t="s">
        <v>1704</v>
      </c>
      <c r="B7" s="11" t="str">
        <f t="shared" si="5"/>
        <v>Chemie Elemente Ordnungszahlen Americium</v>
      </c>
      <c r="C7" s="11" t="str">
        <f t="shared" si="6"/>
        <v>006 Americium</v>
      </c>
      <c r="D7" s="11" t="str">
        <f t="shared" si="4"/>
        <v>Americium: Welche der vier Zahlen ist die richtige Ordnungszahl?</v>
      </c>
      <c r="E7" s="11" t="s">
        <v>1456</v>
      </c>
      <c r="F7" s="11">
        <v>95</v>
      </c>
      <c r="G7" s="11">
        <v>51</v>
      </c>
      <c r="H7" s="11">
        <v>18</v>
      </c>
      <c r="I7" s="11">
        <v>33</v>
      </c>
      <c r="J7" s="11" t="s">
        <v>1575</v>
      </c>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ht="43.2" customHeight="1" x14ac:dyDescent="0.3">
      <c r="A8" s="14" t="s">
        <v>1705</v>
      </c>
      <c r="B8" s="11" t="str">
        <f t="shared" si="5"/>
        <v>Chemie Elemente Ordnungszahlen Antimon (Stibium)</v>
      </c>
      <c r="C8" s="11" t="str">
        <f t="shared" si="6"/>
        <v>007 Antimon (Stibium)</v>
      </c>
      <c r="D8" s="11" t="str">
        <f t="shared" si="4"/>
        <v>Antimon (Stibium): Welche der vier Zahlen ist die richtige Ordnungszahl?</v>
      </c>
      <c r="E8" s="11" t="s">
        <v>1457</v>
      </c>
      <c r="F8" s="11">
        <v>51</v>
      </c>
      <c r="G8" s="11">
        <v>18</v>
      </c>
      <c r="H8" s="11">
        <v>33</v>
      </c>
      <c r="I8" s="11">
        <v>85</v>
      </c>
      <c r="J8" s="11" t="s">
        <v>1575</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43.2" customHeight="1" x14ac:dyDescent="0.3">
      <c r="A9" s="14" t="s">
        <v>1706</v>
      </c>
      <c r="B9" s="11" t="str">
        <f t="shared" si="5"/>
        <v>Chemie Elemente Ordnungszahlen Argon</v>
      </c>
      <c r="C9" s="11" t="str">
        <f t="shared" si="6"/>
        <v>008 Argon</v>
      </c>
      <c r="D9" s="11" t="str">
        <f t="shared" si="4"/>
        <v>Argon: Welche der vier Zahlen ist die richtige Ordnungszahl?</v>
      </c>
      <c r="E9" s="11" t="s">
        <v>1458</v>
      </c>
      <c r="F9" s="11">
        <v>18</v>
      </c>
      <c r="G9" s="11">
        <v>33</v>
      </c>
      <c r="H9" s="11">
        <v>85</v>
      </c>
      <c r="I9" s="11">
        <v>56</v>
      </c>
      <c r="J9" s="11" t="s">
        <v>1575</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43.2" customHeight="1" x14ac:dyDescent="0.3">
      <c r="A10" s="14" t="s">
        <v>1707</v>
      </c>
      <c r="B10" s="11" t="str">
        <f t="shared" si="5"/>
        <v>Chemie Elemente Ordnungszahlen Arsen</v>
      </c>
      <c r="C10" s="11" t="str">
        <f t="shared" si="6"/>
        <v>009 Arsen</v>
      </c>
      <c r="D10" s="11" t="str">
        <f t="shared" si="4"/>
        <v>Arsen: Welche der vier Zahlen ist die richtige Ordnungszahl?</v>
      </c>
      <c r="E10" s="11" t="s">
        <v>1459</v>
      </c>
      <c r="F10" s="11">
        <v>33</v>
      </c>
      <c r="G10" s="11">
        <v>85</v>
      </c>
      <c r="H10" s="11">
        <v>56</v>
      </c>
      <c r="I10" s="11">
        <v>97</v>
      </c>
      <c r="J10" s="11" t="s">
        <v>1575</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ht="43.2" customHeight="1" x14ac:dyDescent="0.3">
      <c r="A11" s="14" t="s">
        <v>1708</v>
      </c>
      <c r="B11" s="11" t="str">
        <f t="shared" si="5"/>
        <v>Chemie Elemente Ordnungszahlen Astat</v>
      </c>
      <c r="C11" s="11" t="str">
        <f t="shared" si="6"/>
        <v>010 Astat</v>
      </c>
      <c r="D11" s="11" t="str">
        <f t="shared" si="4"/>
        <v>Astat: Welche der vier Zahlen ist die richtige Ordnungszahl?</v>
      </c>
      <c r="E11" s="11" t="s">
        <v>1460</v>
      </c>
      <c r="F11" s="11">
        <v>85</v>
      </c>
      <c r="G11" s="11">
        <v>56</v>
      </c>
      <c r="H11" s="11">
        <v>97</v>
      </c>
      <c r="I11" s="11">
        <v>4</v>
      </c>
      <c r="J11" s="11" t="s">
        <v>1575</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3.2" customHeight="1" x14ac:dyDescent="0.3">
      <c r="A12" s="14" t="s">
        <v>1709</v>
      </c>
      <c r="B12" s="11" t="str">
        <f t="shared" si="5"/>
        <v>Chemie Elemente Ordnungszahlen Barium</v>
      </c>
      <c r="C12" s="11" t="str">
        <f t="shared" si="6"/>
        <v>011 Barium</v>
      </c>
      <c r="D12" s="11" t="str">
        <f t="shared" si="4"/>
        <v>Barium: Welche der vier Zahlen ist die richtige Ordnungszahl?</v>
      </c>
      <c r="E12" s="11" t="s">
        <v>1461</v>
      </c>
      <c r="F12" s="11">
        <v>56</v>
      </c>
      <c r="G12" s="11">
        <v>97</v>
      </c>
      <c r="H12" s="11">
        <v>4</v>
      </c>
      <c r="I12" s="11">
        <v>83</v>
      </c>
      <c r="J12" s="11" t="s">
        <v>1575</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43.2" customHeight="1" x14ac:dyDescent="0.3">
      <c r="A13" s="14" t="s">
        <v>1710</v>
      </c>
      <c r="B13" s="11" t="str">
        <f t="shared" si="5"/>
        <v>Chemie Elemente Ordnungszahlen Berkelium</v>
      </c>
      <c r="C13" s="11" t="str">
        <f t="shared" si="6"/>
        <v>012 Berkelium</v>
      </c>
      <c r="D13" s="11" t="str">
        <f t="shared" si="4"/>
        <v>Berkelium: Welche der vier Zahlen ist die richtige Ordnungszahl?</v>
      </c>
      <c r="E13" s="11" t="s">
        <v>1462</v>
      </c>
      <c r="F13" s="11">
        <v>97</v>
      </c>
      <c r="G13" s="11">
        <v>4</v>
      </c>
      <c r="H13" s="11">
        <v>83</v>
      </c>
      <c r="I13" s="11">
        <v>82</v>
      </c>
      <c r="J13" s="11" t="s">
        <v>1575</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43.2" customHeight="1" x14ac:dyDescent="0.3">
      <c r="A14" s="14" t="s">
        <v>1711</v>
      </c>
      <c r="B14" s="11" t="str">
        <f t="shared" si="5"/>
        <v>Chemie Elemente Ordnungszahlen Beryllium</v>
      </c>
      <c r="C14" s="11" t="str">
        <f t="shared" si="6"/>
        <v>013 Beryllium</v>
      </c>
      <c r="D14" s="11" t="str">
        <f t="shared" si="4"/>
        <v>Beryllium: Welche der vier Zahlen ist die richtige Ordnungszahl?</v>
      </c>
      <c r="E14" s="11" t="s">
        <v>1463</v>
      </c>
      <c r="F14" s="11">
        <v>4</v>
      </c>
      <c r="G14" s="11">
        <v>83</v>
      </c>
      <c r="H14" s="11">
        <v>82</v>
      </c>
      <c r="I14" s="11">
        <v>107</v>
      </c>
      <c r="J14" s="11" t="s">
        <v>1575</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43.2" customHeight="1" x14ac:dyDescent="0.3">
      <c r="A15" s="14" t="s">
        <v>1712</v>
      </c>
      <c r="B15" s="11" t="str">
        <f t="shared" si="5"/>
        <v>Chemie Elemente Ordnungszahlen Bismut auch: Wismut</v>
      </c>
      <c r="C15" s="11" t="str">
        <f t="shared" si="6"/>
        <v>014 Bismut auch: Wismut</v>
      </c>
      <c r="D15" s="11" t="str">
        <f t="shared" si="4"/>
        <v>Bismut auch: Wismut: Welche der vier Zahlen ist die richtige Ordnungszahl?</v>
      </c>
      <c r="E15" s="11" t="s">
        <v>1464</v>
      </c>
      <c r="F15" s="11">
        <v>83</v>
      </c>
      <c r="G15" s="11">
        <v>82</v>
      </c>
      <c r="H15" s="11">
        <v>107</v>
      </c>
      <c r="I15" s="11">
        <v>5</v>
      </c>
      <c r="J15" s="11" t="s">
        <v>1575</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43.2" customHeight="1" x14ac:dyDescent="0.3">
      <c r="A16" s="14" t="s">
        <v>1713</v>
      </c>
      <c r="B16" s="11" t="str">
        <f t="shared" si="5"/>
        <v>Chemie Elemente Ordnungszahlen Blei (Plumbum)</v>
      </c>
      <c r="C16" s="11" t="str">
        <f t="shared" si="6"/>
        <v>015 Blei (Plumbum)</v>
      </c>
      <c r="D16" s="11" t="str">
        <f t="shared" si="4"/>
        <v>Blei (Plumbum): Welche der vier Zahlen ist die richtige Ordnungszahl?</v>
      </c>
      <c r="E16" s="11" t="s">
        <v>1465</v>
      </c>
      <c r="F16" s="11">
        <v>82</v>
      </c>
      <c r="G16" s="11">
        <v>107</v>
      </c>
      <c r="H16" s="11">
        <v>5</v>
      </c>
      <c r="I16" s="11">
        <v>35</v>
      </c>
      <c r="J16" s="11" t="s">
        <v>1575</v>
      </c>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ht="43.2" customHeight="1" x14ac:dyDescent="0.3">
      <c r="A17" s="14" t="s">
        <v>1714</v>
      </c>
      <c r="B17" s="11" t="str">
        <f t="shared" si="5"/>
        <v>Chemie Elemente Ordnungszahlen Bohrium</v>
      </c>
      <c r="C17" s="11" t="str">
        <f t="shared" si="6"/>
        <v>016 Bohrium</v>
      </c>
      <c r="D17" s="11" t="str">
        <f t="shared" si="4"/>
        <v>Bohrium: Welche der vier Zahlen ist die richtige Ordnungszahl?</v>
      </c>
      <c r="E17" s="11" t="s">
        <v>1466</v>
      </c>
      <c r="F17" s="11">
        <v>107</v>
      </c>
      <c r="G17" s="11">
        <v>5</v>
      </c>
      <c r="H17" s="11">
        <v>35</v>
      </c>
      <c r="I17" s="11">
        <v>48</v>
      </c>
      <c r="J17" s="11" t="s">
        <v>1575</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43.2" customHeight="1" x14ac:dyDescent="0.3">
      <c r="A18" s="14" t="s">
        <v>1715</v>
      </c>
      <c r="B18" s="11" t="str">
        <f t="shared" si="5"/>
        <v>Chemie Elemente Ordnungszahlen Bor</v>
      </c>
      <c r="C18" s="11" t="str">
        <f t="shared" si="6"/>
        <v>017 Bor</v>
      </c>
      <c r="D18" s="11" t="str">
        <f t="shared" si="4"/>
        <v>Bor: Welche der vier Zahlen ist die richtige Ordnungszahl?</v>
      </c>
      <c r="E18" s="11" t="s">
        <v>1467</v>
      </c>
      <c r="F18" s="11">
        <v>5</v>
      </c>
      <c r="G18" s="11">
        <v>35</v>
      </c>
      <c r="H18" s="11">
        <v>48</v>
      </c>
      <c r="I18" s="11">
        <v>55</v>
      </c>
      <c r="J18" s="11" t="s">
        <v>1575</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43.2" customHeight="1" x14ac:dyDescent="0.3">
      <c r="A19" s="14" t="s">
        <v>1716</v>
      </c>
      <c r="B19" s="11" t="str">
        <f t="shared" si="5"/>
        <v>Chemie Elemente Ordnungszahlen Brom</v>
      </c>
      <c r="C19" s="11" t="str">
        <f t="shared" si="6"/>
        <v>018 Brom</v>
      </c>
      <c r="D19" s="11" t="str">
        <f t="shared" si="4"/>
        <v>Brom: Welche der vier Zahlen ist die richtige Ordnungszahl?</v>
      </c>
      <c r="E19" s="11" t="s">
        <v>1468</v>
      </c>
      <c r="F19" s="11">
        <v>35</v>
      </c>
      <c r="G19" s="11">
        <v>48</v>
      </c>
      <c r="H19" s="11">
        <v>55</v>
      </c>
      <c r="I19" s="11">
        <v>20</v>
      </c>
      <c r="J19" s="11" t="s">
        <v>1575</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43.2" customHeight="1" x14ac:dyDescent="0.3">
      <c r="A20" s="14" t="s">
        <v>1717</v>
      </c>
      <c r="B20" s="11" t="str">
        <f t="shared" si="5"/>
        <v>Chemie Elemente Ordnungszahlen Cadmium</v>
      </c>
      <c r="C20" s="11" t="str">
        <f t="shared" si="6"/>
        <v>019 Cadmium</v>
      </c>
      <c r="D20" s="11" t="str">
        <f t="shared" si="4"/>
        <v>Cadmium: Welche der vier Zahlen ist die richtige Ordnungszahl?</v>
      </c>
      <c r="E20" s="11" t="s">
        <v>1469</v>
      </c>
      <c r="F20" s="11">
        <v>48</v>
      </c>
      <c r="G20" s="11">
        <v>55</v>
      </c>
      <c r="H20" s="11">
        <v>20</v>
      </c>
      <c r="I20" s="11">
        <v>98</v>
      </c>
      <c r="J20" s="11" t="s">
        <v>1575</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43.2" customHeight="1" x14ac:dyDescent="0.3">
      <c r="A21" s="14" t="s">
        <v>1718</v>
      </c>
      <c r="B21" s="11" t="str">
        <f t="shared" si="5"/>
        <v>Chemie Elemente Ordnungszahlen Caesium</v>
      </c>
      <c r="C21" s="11" t="str">
        <f t="shared" si="6"/>
        <v>020 Caesium</v>
      </c>
      <c r="D21" s="11" t="str">
        <f t="shared" si="4"/>
        <v>Caesium: Welche der vier Zahlen ist die richtige Ordnungszahl?</v>
      </c>
      <c r="E21" s="11" t="s">
        <v>1470</v>
      </c>
      <c r="F21" s="11">
        <v>55</v>
      </c>
      <c r="G21" s="11">
        <v>20</v>
      </c>
      <c r="H21" s="11">
        <v>98</v>
      </c>
      <c r="I21" s="11">
        <v>58</v>
      </c>
      <c r="J21" s="11" t="s">
        <v>1575</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43.2" customHeight="1" x14ac:dyDescent="0.3">
      <c r="A22" s="14" t="s">
        <v>1719</v>
      </c>
      <c r="B22" s="11" t="str">
        <f t="shared" si="5"/>
        <v>Chemie Elemente Ordnungszahlen Calcium</v>
      </c>
      <c r="C22" s="11" t="str">
        <f t="shared" si="6"/>
        <v>021 Calcium</v>
      </c>
      <c r="D22" s="11" t="str">
        <f t="shared" si="4"/>
        <v>Calcium: Welche der vier Zahlen ist die richtige Ordnungszahl?</v>
      </c>
      <c r="E22" s="11" t="s">
        <v>1471</v>
      </c>
      <c r="F22" s="11">
        <v>20</v>
      </c>
      <c r="G22" s="11">
        <v>98</v>
      </c>
      <c r="H22" s="11">
        <v>58</v>
      </c>
      <c r="I22" s="11">
        <v>17</v>
      </c>
      <c r="J22" s="11" t="s">
        <v>1575</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43.2" customHeight="1" x14ac:dyDescent="0.3">
      <c r="A23" s="14" t="s">
        <v>1720</v>
      </c>
      <c r="B23" s="11" t="str">
        <f t="shared" si="5"/>
        <v>Chemie Elemente Ordnungszahlen Californium</v>
      </c>
      <c r="C23" s="11" t="str">
        <f t="shared" si="6"/>
        <v>022 Californium</v>
      </c>
      <c r="D23" s="11" t="str">
        <f t="shared" si="4"/>
        <v>Californium: Welche der vier Zahlen ist die richtige Ordnungszahl?</v>
      </c>
      <c r="E23" s="11" t="s">
        <v>1472</v>
      </c>
      <c r="F23" s="11">
        <v>98</v>
      </c>
      <c r="G23" s="11">
        <v>58</v>
      </c>
      <c r="H23" s="11">
        <v>17</v>
      </c>
      <c r="I23" s="11">
        <v>24</v>
      </c>
      <c r="J23" s="11" t="s">
        <v>1575</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53" ht="43.2" customHeight="1" x14ac:dyDescent="0.3">
      <c r="A24" s="14" t="s">
        <v>1721</v>
      </c>
      <c r="B24" s="11" t="str">
        <f t="shared" si="5"/>
        <v>Chemie Elemente Ordnungszahlen Cer</v>
      </c>
      <c r="C24" s="11" t="str">
        <f t="shared" si="6"/>
        <v>023 Cer</v>
      </c>
      <c r="D24" s="11" t="str">
        <f t="shared" si="4"/>
        <v>Cer: Welche der vier Zahlen ist die richtige Ordnungszahl?</v>
      </c>
      <c r="E24" s="11" t="s">
        <v>1473</v>
      </c>
      <c r="F24" s="11">
        <v>58</v>
      </c>
      <c r="G24" s="11">
        <v>17</v>
      </c>
      <c r="H24" s="11">
        <v>24</v>
      </c>
      <c r="I24" s="11">
        <v>27</v>
      </c>
      <c r="J24" s="11" t="s">
        <v>1575</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row>
    <row r="25" spans="1:53" ht="43.2" customHeight="1" x14ac:dyDescent="0.3">
      <c r="A25" s="14" t="s">
        <v>1722</v>
      </c>
      <c r="B25" s="11" t="str">
        <f t="shared" si="5"/>
        <v>Chemie Elemente Ordnungszahlen Chlor</v>
      </c>
      <c r="C25" s="11" t="str">
        <f t="shared" si="6"/>
        <v>024 Chlor</v>
      </c>
      <c r="D25" s="11" t="str">
        <f t="shared" si="4"/>
        <v>Chlor: Welche der vier Zahlen ist die richtige Ordnungszahl?</v>
      </c>
      <c r="E25" s="11" t="s">
        <v>1474</v>
      </c>
      <c r="F25" s="11">
        <v>17</v>
      </c>
      <c r="G25" s="11">
        <v>24</v>
      </c>
      <c r="H25" s="11">
        <v>27</v>
      </c>
      <c r="I25" s="11">
        <v>112</v>
      </c>
      <c r="J25" s="11" t="s">
        <v>1575</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row>
    <row r="26" spans="1:53" ht="43.2" customHeight="1" x14ac:dyDescent="0.3">
      <c r="A26" s="14" t="s">
        <v>1723</v>
      </c>
      <c r="B26" s="11" t="str">
        <f t="shared" si="5"/>
        <v>Chemie Elemente Ordnungszahlen Chrom</v>
      </c>
      <c r="C26" s="11" t="str">
        <f t="shared" si="6"/>
        <v>025 Chrom</v>
      </c>
      <c r="D26" s="11" t="str">
        <f t="shared" si="4"/>
        <v>Chrom: Welche der vier Zahlen ist die richtige Ordnungszahl?</v>
      </c>
      <c r="E26" s="11" t="s">
        <v>1475</v>
      </c>
      <c r="F26" s="11">
        <v>24</v>
      </c>
      <c r="G26" s="11">
        <v>27</v>
      </c>
      <c r="H26" s="11">
        <v>112</v>
      </c>
      <c r="I26" s="11">
        <v>96</v>
      </c>
      <c r="J26" s="11" t="s">
        <v>1575</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1:53" ht="43.2" customHeight="1" x14ac:dyDescent="0.3">
      <c r="A27" s="14" t="s">
        <v>1724</v>
      </c>
      <c r="B27" s="11" t="str">
        <f t="shared" si="5"/>
        <v>Chemie Elemente Ordnungszahlen Cobalt</v>
      </c>
      <c r="C27" s="11" t="str">
        <f t="shared" si="6"/>
        <v>026 Cobalt</v>
      </c>
      <c r="D27" s="11" t="str">
        <f t="shared" si="4"/>
        <v>Cobalt: Welche der vier Zahlen ist die richtige Ordnungszahl?</v>
      </c>
      <c r="E27" s="11" t="s">
        <v>1476</v>
      </c>
      <c r="F27" s="11">
        <v>27</v>
      </c>
      <c r="G27" s="11">
        <v>112</v>
      </c>
      <c r="H27" s="11">
        <v>96</v>
      </c>
      <c r="I27" s="11">
        <v>110</v>
      </c>
      <c r="J27" s="11" t="s">
        <v>1575</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1:53" ht="43.2" customHeight="1" x14ac:dyDescent="0.3">
      <c r="A28" s="14" t="s">
        <v>1725</v>
      </c>
      <c r="B28" s="11" t="str">
        <f t="shared" si="5"/>
        <v>Chemie Elemente Ordnungszahlen Copernicium</v>
      </c>
      <c r="C28" s="11" t="str">
        <f t="shared" si="6"/>
        <v>027 Copernicium</v>
      </c>
      <c r="D28" s="11" t="str">
        <f t="shared" si="4"/>
        <v>Copernicium: Welche der vier Zahlen ist die richtige Ordnungszahl?</v>
      </c>
      <c r="E28" s="11" t="s">
        <v>1477</v>
      </c>
      <c r="F28" s="11">
        <v>112</v>
      </c>
      <c r="G28" s="11">
        <v>96</v>
      </c>
      <c r="H28" s="11">
        <v>110</v>
      </c>
      <c r="I28" s="11">
        <v>105</v>
      </c>
      <c r="J28" s="11" t="s">
        <v>1575</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row r="29" spans="1:53" ht="43.2" customHeight="1" x14ac:dyDescent="0.3">
      <c r="A29" s="14" t="s">
        <v>1726</v>
      </c>
      <c r="B29" s="11" t="str">
        <f t="shared" si="5"/>
        <v>Chemie Elemente Ordnungszahlen Curium</v>
      </c>
      <c r="C29" s="11" t="str">
        <f t="shared" si="6"/>
        <v>028 Curium</v>
      </c>
      <c r="D29" s="11" t="str">
        <f t="shared" si="4"/>
        <v>Curium: Welche der vier Zahlen ist die richtige Ordnungszahl?</v>
      </c>
      <c r="E29" s="11" t="s">
        <v>1478</v>
      </c>
      <c r="F29" s="11">
        <v>96</v>
      </c>
      <c r="G29" s="11">
        <v>110</v>
      </c>
      <c r="H29" s="11">
        <v>105</v>
      </c>
      <c r="I29" s="11">
        <v>66</v>
      </c>
      <c r="J29" s="11" t="s">
        <v>1575</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row>
    <row r="30" spans="1:53" ht="43.2" customHeight="1" x14ac:dyDescent="0.3">
      <c r="A30" s="14" t="s">
        <v>1727</v>
      </c>
      <c r="B30" s="11" t="str">
        <f t="shared" si="5"/>
        <v>Chemie Elemente Ordnungszahlen Darmstadtium</v>
      </c>
      <c r="C30" s="11" t="str">
        <f t="shared" si="6"/>
        <v>029 Darmstadtium</v>
      </c>
      <c r="D30" s="11" t="str">
        <f t="shared" si="4"/>
        <v>Darmstadtium: Welche der vier Zahlen ist die richtige Ordnungszahl?</v>
      </c>
      <c r="E30" s="11" t="s">
        <v>1479</v>
      </c>
      <c r="F30" s="11">
        <v>110</v>
      </c>
      <c r="G30" s="11">
        <v>105</v>
      </c>
      <c r="H30" s="11">
        <v>66</v>
      </c>
      <c r="I30" s="11">
        <v>99</v>
      </c>
      <c r="J30" s="11" t="s">
        <v>1575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1:53" ht="43.2" customHeight="1" x14ac:dyDescent="0.3">
      <c r="A31" s="14" t="s">
        <v>1728</v>
      </c>
      <c r="B31" s="11" t="str">
        <f t="shared" si="5"/>
        <v>Chemie Elemente Ordnungszahlen Dubnium</v>
      </c>
      <c r="C31" s="11" t="str">
        <f t="shared" si="6"/>
        <v>030 Dubnium</v>
      </c>
      <c r="D31" s="11" t="str">
        <f t="shared" si="4"/>
        <v>Dubnium: Welche der vier Zahlen ist die richtige Ordnungszahl?</v>
      </c>
      <c r="E31" s="11" t="s">
        <v>1480</v>
      </c>
      <c r="F31" s="11">
        <v>105</v>
      </c>
      <c r="G31" s="11">
        <v>66</v>
      </c>
      <c r="H31" s="11">
        <v>99</v>
      </c>
      <c r="I31" s="11">
        <v>26</v>
      </c>
      <c r="J31" s="11" t="s">
        <v>1575</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row>
    <row r="32" spans="1:53" ht="43.2" customHeight="1" x14ac:dyDescent="0.3">
      <c r="A32" s="14" t="s">
        <v>1729</v>
      </c>
      <c r="B32" s="11" t="str">
        <f t="shared" si="5"/>
        <v>Chemie Elemente Ordnungszahlen Dysprosium</v>
      </c>
      <c r="C32" s="11" t="str">
        <f t="shared" si="6"/>
        <v>031 Dysprosium</v>
      </c>
      <c r="D32" s="11" t="str">
        <f t="shared" si="4"/>
        <v>Dysprosium: Welche der vier Zahlen ist die richtige Ordnungszahl?</v>
      </c>
      <c r="E32" s="11" t="s">
        <v>1481</v>
      </c>
      <c r="F32" s="11">
        <v>66</v>
      </c>
      <c r="G32" s="11">
        <v>99</v>
      </c>
      <c r="H32" s="11">
        <v>26</v>
      </c>
      <c r="I32" s="11">
        <v>68</v>
      </c>
      <c r="J32" s="11" t="s">
        <v>1575</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row>
    <row r="33" spans="1:53" ht="43.2" customHeight="1" x14ac:dyDescent="0.3">
      <c r="A33" s="14" t="s">
        <v>1730</v>
      </c>
      <c r="B33" s="11" t="str">
        <f t="shared" si="5"/>
        <v>Chemie Elemente Ordnungszahlen Einsteinium</v>
      </c>
      <c r="C33" s="11" t="str">
        <f t="shared" si="6"/>
        <v>032 Einsteinium</v>
      </c>
      <c r="D33" s="11" t="str">
        <f t="shared" si="4"/>
        <v>Einsteinium: Welche der vier Zahlen ist die richtige Ordnungszahl?</v>
      </c>
      <c r="E33" s="11" t="s">
        <v>1482</v>
      </c>
      <c r="F33" s="11">
        <v>99</v>
      </c>
      <c r="G33" s="11">
        <v>26</v>
      </c>
      <c r="H33" s="11">
        <v>68</v>
      </c>
      <c r="I33" s="11">
        <v>63</v>
      </c>
      <c r="J33" s="11" t="s">
        <v>1575</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ht="43.2" customHeight="1" x14ac:dyDescent="0.3">
      <c r="A34" s="14" t="s">
        <v>1731</v>
      </c>
      <c r="B34" s="11" t="str">
        <f t="shared" si="5"/>
        <v>Chemie Elemente Ordnungszahlen Eisen (Ferrum)</v>
      </c>
      <c r="C34" s="11" t="str">
        <f t="shared" si="6"/>
        <v>033 Eisen (Ferrum)</v>
      </c>
      <c r="D34" s="11" t="str">
        <f t="shared" si="4"/>
        <v>Eisen (Ferrum): Welche der vier Zahlen ist die richtige Ordnungszahl?</v>
      </c>
      <c r="E34" s="11" t="s">
        <v>1483</v>
      </c>
      <c r="F34" s="11">
        <v>26</v>
      </c>
      <c r="G34" s="11">
        <v>68</v>
      </c>
      <c r="H34" s="11">
        <v>63</v>
      </c>
      <c r="I34" s="11">
        <v>100</v>
      </c>
      <c r="J34" s="11" t="s">
        <v>1575</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row r="35" spans="1:53" ht="43.2" customHeight="1" x14ac:dyDescent="0.3">
      <c r="A35" s="14" t="s">
        <v>1732</v>
      </c>
      <c r="B35" s="11" t="str">
        <f t="shared" si="5"/>
        <v>Chemie Elemente Ordnungszahlen Erbium</v>
      </c>
      <c r="C35" s="11" t="str">
        <f t="shared" si="6"/>
        <v>034 Erbium</v>
      </c>
      <c r="D35" s="11" t="str">
        <f t="shared" si="4"/>
        <v>Erbium: Welche der vier Zahlen ist die richtige Ordnungszahl?</v>
      </c>
      <c r="E35" s="11" t="s">
        <v>1484</v>
      </c>
      <c r="F35" s="11">
        <v>68</v>
      </c>
      <c r="G35" s="11">
        <v>63</v>
      </c>
      <c r="H35" s="11">
        <v>100</v>
      </c>
      <c r="I35" s="11">
        <v>114</v>
      </c>
      <c r="J35" s="11" t="s">
        <v>1575</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row>
    <row r="36" spans="1:53" ht="43.2" customHeight="1" x14ac:dyDescent="0.3">
      <c r="A36" s="14" t="s">
        <v>1733</v>
      </c>
      <c r="B36" s="11" t="str">
        <f t="shared" si="5"/>
        <v>Chemie Elemente Ordnungszahlen Europium</v>
      </c>
      <c r="C36" s="11" t="str">
        <f t="shared" si="6"/>
        <v>035 Europium</v>
      </c>
      <c r="D36" s="11" t="str">
        <f t="shared" si="4"/>
        <v>Europium: Welche der vier Zahlen ist die richtige Ordnungszahl?</v>
      </c>
      <c r="E36" s="11" t="s">
        <v>1485</v>
      </c>
      <c r="F36" s="11">
        <v>63</v>
      </c>
      <c r="G36" s="11">
        <v>100</v>
      </c>
      <c r="H36" s="11">
        <v>114</v>
      </c>
      <c r="I36" s="11">
        <v>9</v>
      </c>
      <c r="J36" s="11" t="s">
        <v>1575</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row>
    <row r="37" spans="1:53" ht="43.2" customHeight="1" x14ac:dyDescent="0.3">
      <c r="A37" s="14" t="s">
        <v>1734</v>
      </c>
      <c r="B37" s="11" t="str">
        <f t="shared" si="5"/>
        <v>Chemie Elemente Ordnungszahlen Fermium</v>
      </c>
      <c r="C37" s="11" t="str">
        <f t="shared" si="6"/>
        <v>036 Fermium</v>
      </c>
      <c r="D37" s="11" t="str">
        <f t="shared" si="4"/>
        <v>Fermium: Welche der vier Zahlen ist die richtige Ordnungszahl?</v>
      </c>
      <c r="E37" s="11" t="s">
        <v>1486</v>
      </c>
      <c r="F37" s="11">
        <v>100</v>
      </c>
      <c r="G37" s="11">
        <v>114</v>
      </c>
      <c r="H37" s="11">
        <v>9</v>
      </c>
      <c r="I37" s="11">
        <v>87</v>
      </c>
      <c r="J37" s="11" t="s">
        <v>1575</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row>
    <row r="38" spans="1:53" ht="43.2" customHeight="1" x14ac:dyDescent="0.3">
      <c r="A38" s="14" t="s">
        <v>1735</v>
      </c>
      <c r="B38" s="11" t="str">
        <f t="shared" si="5"/>
        <v>Chemie Elemente Ordnungszahlen Flerovium</v>
      </c>
      <c r="C38" s="11" t="str">
        <f t="shared" si="6"/>
        <v>037 Flerovium</v>
      </c>
      <c r="D38" s="11" t="str">
        <f t="shared" si="4"/>
        <v>Flerovium: Welche der vier Zahlen ist die richtige Ordnungszahl?</v>
      </c>
      <c r="E38" s="11" t="s">
        <v>1487</v>
      </c>
      <c r="F38" s="11">
        <v>114</v>
      </c>
      <c r="G38" s="11">
        <v>9</v>
      </c>
      <c r="H38" s="11">
        <v>87</v>
      </c>
      <c r="I38" s="11">
        <v>64</v>
      </c>
      <c r="J38" s="11" t="s">
        <v>1575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row>
    <row r="39" spans="1:53" ht="43.2" customHeight="1" x14ac:dyDescent="0.3">
      <c r="A39" s="14" t="s">
        <v>1736</v>
      </c>
      <c r="B39" s="11" t="str">
        <f t="shared" si="5"/>
        <v>Chemie Elemente Ordnungszahlen Fluor</v>
      </c>
      <c r="C39" s="11" t="str">
        <f t="shared" si="6"/>
        <v>038 Fluor</v>
      </c>
      <c r="D39" s="11" t="str">
        <f t="shared" si="4"/>
        <v>Fluor: Welche der vier Zahlen ist die richtige Ordnungszahl?</v>
      </c>
      <c r="E39" s="11" t="s">
        <v>1488</v>
      </c>
      <c r="F39" s="11">
        <v>9</v>
      </c>
      <c r="G39" s="11">
        <v>87</v>
      </c>
      <c r="H39" s="11">
        <v>64</v>
      </c>
      <c r="I39" s="11">
        <v>31</v>
      </c>
      <c r="J39" s="11" t="s">
        <v>1575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row>
    <row r="40" spans="1:53" ht="43.2" customHeight="1" x14ac:dyDescent="0.3">
      <c r="A40" s="14" t="s">
        <v>1737</v>
      </c>
      <c r="B40" s="11" t="str">
        <f t="shared" si="5"/>
        <v>Chemie Elemente Ordnungszahlen Francium</v>
      </c>
      <c r="C40" s="11" t="str">
        <f t="shared" si="6"/>
        <v>039 Francium</v>
      </c>
      <c r="D40" s="11" t="str">
        <f t="shared" si="4"/>
        <v>Francium: Welche der vier Zahlen ist die richtige Ordnungszahl?</v>
      </c>
      <c r="E40" s="11" t="s">
        <v>1489</v>
      </c>
      <c r="F40" s="11">
        <v>87</v>
      </c>
      <c r="G40" s="11">
        <v>64</v>
      </c>
      <c r="H40" s="11">
        <v>31</v>
      </c>
      <c r="I40" s="11">
        <v>32</v>
      </c>
      <c r="J40" s="11" t="s">
        <v>1575</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row>
    <row r="41" spans="1:53" ht="43.2" customHeight="1" x14ac:dyDescent="0.3">
      <c r="A41" s="14" t="s">
        <v>1738</v>
      </c>
      <c r="B41" s="11" t="str">
        <f t="shared" si="5"/>
        <v>Chemie Elemente Ordnungszahlen Gadolinium</v>
      </c>
      <c r="C41" s="11" t="str">
        <f t="shared" si="6"/>
        <v>040 Gadolinium</v>
      </c>
      <c r="D41" s="11" t="str">
        <f t="shared" si="4"/>
        <v>Gadolinium: Welche der vier Zahlen ist die richtige Ordnungszahl?</v>
      </c>
      <c r="E41" s="11" t="s">
        <v>1490</v>
      </c>
      <c r="F41" s="11">
        <v>64</v>
      </c>
      <c r="G41" s="11">
        <v>31</v>
      </c>
      <c r="H41" s="11">
        <v>32</v>
      </c>
      <c r="I41" s="11">
        <v>79</v>
      </c>
      <c r="J41" s="11" t="s">
        <v>1575</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row>
    <row r="42" spans="1:53" ht="43.2" customHeight="1" x14ac:dyDescent="0.3">
      <c r="A42" s="14" t="s">
        <v>1739</v>
      </c>
      <c r="B42" s="11" t="str">
        <f t="shared" si="5"/>
        <v>Chemie Elemente Ordnungszahlen Gallium</v>
      </c>
      <c r="C42" s="11" t="str">
        <f t="shared" si="6"/>
        <v>041 Gallium</v>
      </c>
      <c r="D42" s="11" t="str">
        <f t="shared" si="4"/>
        <v>Gallium: Welche der vier Zahlen ist die richtige Ordnungszahl?</v>
      </c>
      <c r="E42" s="11" t="s">
        <v>1491</v>
      </c>
      <c r="F42" s="11">
        <v>31</v>
      </c>
      <c r="G42" s="11">
        <v>32</v>
      </c>
      <c r="H42" s="11">
        <v>79</v>
      </c>
      <c r="I42" s="11">
        <v>72</v>
      </c>
      <c r="J42" s="11" t="s">
        <v>1575</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row>
    <row r="43" spans="1:53" ht="43.2" customHeight="1" x14ac:dyDescent="0.3">
      <c r="A43" s="14" t="s">
        <v>1740</v>
      </c>
      <c r="B43" s="11" t="str">
        <f t="shared" si="5"/>
        <v>Chemie Elemente Ordnungszahlen Germanium</v>
      </c>
      <c r="C43" s="11" t="str">
        <f t="shared" si="6"/>
        <v>042 Germanium</v>
      </c>
      <c r="D43" s="11" t="str">
        <f t="shared" si="4"/>
        <v>Germanium: Welche der vier Zahlen ist die richtige Ordnungszahl?</v>
      </c>
      <c r="E43" s="11" t="s">
        <v>1492</v>
      </c>
      <c r="F43" s="11">
        <v>32</v>
      </c>
      <c r="G43" s="11">
        <v>79</v>
      </c>
      <c r="H43" s="11">
        <v>72</v>
      </c>
      <c r="I43" s="11">
        <v>108</v>
      </c>
      <c r="J43" s="11" t="s">
        <v>1575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row>
    <row r="44" spans="1:53" ht="43.2" customHeight="1" x14ac:dyDescent="0.3">
      <c r="A44" s="14" t="s">
        <v>1741</v>
      </c>
      <c r="B44" s="11" t="str">
        <f t="shared" si="5"/>
        <v>Chemie Elemente Ordnungszahlen Gold (Aurum)</v>
      </c>
      <c r="C44" s="11" t="str">
        <f t="shared" si="6"/>
        <v>043 Gold (Aurum)</v>
      </c>
      <c r="D44" s="11" t="str">
        <f t="shared" si="4"/>
        <v>Gold (Aurum): Welche der vier Zahlen ist die richtige Ordnungszahl?</v>
      </c>
      <c r="E44" s="11" t="s">
        <v>1493</v>
      </c>
      <c r="F44" s="11">
        <v>79</v>
      </c>
      <c r="G44" s="11">
        <v>72</v>
      </c>
      <c r="H44" s="11">
        <v>108</v>
      </c>
      <c r="I44" s="11">
        <v>2</v>
      </c>
      <c r="J44" s="11" t="s">
        <v>1575</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row>
    <row r="45" spans="1:53" ht="43.2" customHeight="1" x14ac:dyDescent="0.3">
      <c r="A45" s="14" t="s">
        <v>1742</v>
      </c>
      <c r="B45" s="11" t="str">
        <f t="shared" si="5"/>
        <v>Chemie Elemente Ordnungszahlen Hafnium</v>
      </c>
      <c r="C45" s="11" t="str">
        <f t="shared" si="6"/>
        <v>044 Hafnium</v>
      </c>
      <c r="D45" s="11" t="str">
        <f t="shared" si="4"/>
        <v>Hafnium: Welche der vier Zahlen ist die richtige Ordnungszahl?</v>
      </c>
      <c r="E45" s="11" t="s">
        <v>1494</v>
      </c>
      <c r="F45" s="11">
        <v>72</v>
      </c>
      <c r="G45" s="11">
        <v>108</v>
      </c>
      <c r="H45" s="11">
        <v>2</v>
      </c>
      <c r="I45" s="11">
        <v>67</v>
      </c>
      <c r="J45" s="11" t="s">
        <v>1575</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row>
    <row r="46" spans="1:53" ht="43.2" customHeight="1" x14ac:dyDescent="0.3">
      <c r="A46" s="14" t="s">
        <v>1743</v>
      </c>
      <c r="B46" s="11" t="str">
        <f t="shared" si="5"/>
        <v>Chemie Elemente Ordnungszahlen Hassium</v>
      </c>
      <c r="C46" s="11" t="str">
        <f t="shared" si="6"/>
        <v>045 Hassium</v>
      </c>
      <c r="D46" s="11" t="str">
        <f t="shared" si="4"/>
        <v>Hassium: Welche der vier Zahlen ist die richtige Ordnungszahl?</v>
      </c>
      <c r="E46" s="11" t="s">
        <v>1495</v>
      </c>
      <c r="F46" s="11">
        <v>108</v>
      </c>
      <c r="G46" s="11">
        <v>2</v>
      </c>
      <c r="H46" s="11">
        <v>67</v>
      </c>
      <c r="I46" s="11">
        <v>49</v>
      </c>
      <c r="J46" s="11" t="s">
        <v>1575</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1:53" ht="43.2" customHeight="1" x14ac:dyDescent="0.3">
      <c r="A47" s="14" t="s">
        <v>1744</v>
      </c>
      <c r="B47" s="11" t="str">
        <f t="shared" si="5"/>
        <v>Chemie Elemente Ordnungszahlen Helium</v>
      </c>
      <c r="C47" s="11" t="str">
        <f t="shared" si="6"/>
        <v>046 Helium</v>
      </c>
      <c r="D47" s="11" t="str">
        <f t="shared" si="4"/>
        <v>Helium: Welche der vier Zahlen ist die richtige Ordnungszahl?</v>
      </c>
      <c r="E47" s="11" t="s">
        <v>1496</v>
      </c>
      <c r="F47" s="11">
        <v>2</v>
      </c>
      <c r="G47" s="11">
        <v>67</v>
      </c>
      <c r="H47" s="11">
        <v>49</v>
      </c>
      <c r="I47" s="11">
        <v>53</v>
      </c>
      <c r="J47" s="11" t="s">
        <v>1575</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row>
    <row r="48" spans="1:53" ht="43.2" customHeight="1" x14ac:dyDescent="0.3">
      <c r="A48" s="14" t="s">
        <v>1745</v>
      </c>
      <c r="B48" s="11" t="str">
        <f t="shared" si="5"/>
        <v>Chemie Elemente Ordnungszahlen Holmium</v>
      </c>
      <c r="C48" s="11" t="str">
        <f t="shared" si="6"/>
        <v>047 Holmium</v>
      </c>
      <c r="D48" s="11" t="str">
        <f t="shared" si="4"/>
        <v>Holmium: Welche der vier Zahlen ist die richtige Ordnungszahl?</v>
      </c>
      <c r="E48" s="11" t="s">
        <v>1497</v>
      </c>
      <c r="F48" s="11">
        <v>67</v>
      </c>
      <c r="G48" s="11">
        <v>49</v>
      </c>
      <c r="H48" s="11">
        <v>53</v>
      </c>
      <c r="I48" s="11">
        <v>77</v>
      </c>
      <c r="J48" s="11" t="s">
        <v>1575</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row>
    <row r="49" spans="1:53" ht="43.2" customHeight="1" x14ac:dyDescent="0.3">
      <c r="A49" s="14" t="s">
        <v>1746</v>
      </c>
      <c r="B49" s="11" t="str">
        <f t="shared" si="5"/>
        <v>Chemie Elemente Ordnungszahlen Indium</v>
      </c>
      <c r="C49" s="11" t="str">
        <f t="shared" si="6"/>
        <v>048 Indium</v>
      </c>
      <c r="D49" s="11" t="str">
        <f t="shared" si="4"/>
        <v>Indium: Welche der vier Zahlen ist die richtige Ordnungszahl?</v>
      </c>
      <c r="E49" s="11" t="s">
        <v>1498</v>
      </c>
      <c r="F49" s="11">
        <v>49</v>
      </c>
      <c r="G49" s="11">
        <v>53</v>
      </c>
      <c r="H49" s="11">
        <v>77</v>
      </c>
      <c r="I49" s="11">
        <v>19</v>
      </c>
      <c r="J49" s="11" t="s">
        <v>1575</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1:53" ht="43.2" customHeight="1" x14ac:dyDescent="0.3">
      <c r="A50" s="14" t="s">
        <v>1747</v>
      </c>
      <c r="B50" s="11" t="str">
        <f t="shared" si="5"/>
        <v>Chemie Elemente Ordnungszahlen Iod</v>
      </c>
      <c r="C50" s="11" t="str">
        <f t="shared" si="6"/>
        <v>049 Iod</v>
      </c>
      <c r="D50" s="11" t="str">
        <f t="shared" si="4"/>
        <v>Iod: Welche der vier Zahlen ist die richtige Ordnungszahl?</v>
      </c>
      <c r="E50" s="11" t="s">
        <v>1499</v>
      </c>
      <c r="F50" s="11">
        <v>53</v>
      </c>
      <c r="G50" s="11">
        <v>77</v>
      </c>
      <c r="H50" s="11">
        <v>19</v>
      </c>
      <c r="I50" s="11">
        <v>6</v>
      </c>
      <c r="J50" s="11" t="s">
        <v>1575</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1:53" ht="43.2" customHeight="1" x14ac:dyDescent="0.3">
      <c r="A51" s="14" t="s">
        <v>1748</v>
      </c>
      <c r="B51" s="11" t="str">
        <f t="shared" si="5"/>
        <v>Chemie Elemente Ordnungszahlen Iridium</v>
      </c>
      <c r="C51" s="11" t="str">
        <f t="shared" si="6"/>
        <v>050 Iridium</v>
      </c>
      <c r="D51" s="11" t="str">
        <f t="shared" si="4"/>
        <v>Iridium: Welche der vier Zahlen ist die richtige Ordnungszahl?</v>
      </c>
      <c r="E51" s="11" t="s">
        <v>1500</v>
      </c>
      <c r="F51" s="11">
        <v>77</v>
      </c>
      <c r="G51" s="11">
        <v>19</v>
      </c>
      <c r="H51" s="11">
        <v>6</v>
      </c>
      <c r="I51" s="11">
        <v>36</v>
      </c>
      <c r="J51" s="11" t="s">
        <v>1575</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1:53" ht="43.2" customHeight="1" x14ac:dyDescent="0.3">
      <c r="A52" s="14" t="s">
        <v>1749</v>
      </c>
      <c r="B52" s="11" t="str">
        <f t="shared" si="5"/>
        <v>Chemie Elemente Ordnungszahlen Kalium</v>
      </c>
      <c r="C52" s="11" t="str">
        <f t="shared" si="6"/>
        <v>051 Kalium</v>
      </c>
      <c r="D52" s="11" t="str">
        <f t="shared" si="4"/>
        <v>Kalium: Welche der vier Zahlen ist die richtige Ordnungszahl?</v>
      </c>
      <c r="E52" s="11" t="s">
        <v>1501</v>
      </c>
      <c r="F52" s="11">
        <v>19</v>
      </c>
      <c r="G52" s="11">
        <v>6</v>
      </c>
      <c r="H52" s="11">
        <v>36</v>
      </c>
      <c r="I52" s="11">
        <v>29</v>
      </c>
      <c r="J52" s="11" t="s">
        <v>1575</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row r="53" spans="1:53" ht="43.2" customHeight="1" x14ac:dyDescent="0.3">
      <c r="A53" s="14" t="s">
        <v>1750</v>
      </c>
      <c r="B53" s="11" t="str">
        <f t="shared" si="5"/>
        <v>Chemie Elemente Ordnungszahlen Kohlenstoff(Carbonium)</v>
      </c>
      <c r="C53" s="11" t="str">
        <f t="shared" si="6"/>
        <v>052 Kohlenstoff(Carbonium)</v>
      </c>
      <c r="D53" s="11" t="str">
        <f t="shared" si="4"/>
        <v>Kohlenstoff(Carbonium): Welche der vier Zahlen ist die richtige Ordnungszahl?</v>
      </c>
      <c r="E53" s="11" t="s">
        <v>1502</v>
      </c>
      <c r="F53" s="11">
        <v>6</v>
      </c>
      <c r="G53" s="11">
        <v>36</v>
      </c>
      <c r="H53" s="11">
        <v>29</v>
      </c>
      <c r="I53" s="11">
        <v>57</v>
      </c>
      <c r="J53" s="11" t="s">
        <v>1575</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row>
    <row r="54" spans="1:53" ht="43.2" customHeight="1" x14ac:dyDescent="0.3">
      <c r="A54" s="14" t="s">
        <v>1751</v>
      </c>
      <c r="B54" s="11" t="str">
        <f t="shared" si="5"/>
        <v>Chemie Elemente Ordnungszahlen Krypton</v>
      </c>
      <c r="C54" s="11" t="str">
        <f t="shared" si="6"/>
        <v>053 Krypton</v>
      </c>
      <c r="D54" s="11" t="str">
        <f t="shared" si="4"/>
        <v>Krypton: Welche der vier Zahlen ist die richtige Ordnungszahl?</v>
      </c>
      <c r="E54" s="11" t="s">
        <v>1503</v>
      </c>
      <c r="F54" s="11">
        <v>36</v>
      </c>
      <c r="G54" s="11">
        <v>29</v>
      </c>
      <c r="H54" s="11">
        <v>57</v>
      </c>
      <c r="I54" s="11">
        <v>103</v>
      </c>
      <c r="J54" s="11" t="s">
        <v>1575</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row>
    <row r="55" spans="1:53" ht="43.2" customHeight="1" x14ac:dyDescent="0.3">
      <c r="A55" s="14" t="s">
        <v>1752</v>
      </c>
      <c r="B55" s="11" t="str">
        <f t="shared" si="5"/>
        <v>Chemie Elemente Ordnungszahlen Kupfer (Cuprum)</v>
      </c>
      <c r="C55" s="11" t="str">
        <f t="shared" si="6"/>
        <v>054 Kupfer (Cuprum)</v>
      </c>
      <c r="D55" s="11" t="str">
        <f t="shared" si="4"/>
        <v>Kupfer (Cuprum): Welche der vier Zahlen ist die richtige Ordnungszahl?</v>
      </c>
      <c r="E55" s="11" t="s">
        <v>1504</v>
      </c>
      <c r="F55" s="11">
        <v>29</v>
      </c>
      <c r="G55" s="11">
        <v>57</v>
      </c>
      <c r="H55" s="11">
        <v>103</v>
      </c>
      <c r="I55" s="11">
        <v>3</v>
      </c>
      <c r="J55" s="11" t="s">
        <v>1575</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row>
    <row r="56" spans="1:53" ht="43.2" customHeight="1" x14ac:dyDescent="0.3">
      <c r="A56" s="14" t="s">
        <v>1753</v>
      </c>
      <c r="B56" s="11" t="str">
        <f t="shared" si="5"/>
        <v>Chemie Elemente Ordnungszahlen Lanthan</v>
      </c>
      <c r="C56" s="11" t="str">
        <f t="shared" si="6"/>
        <v>055 Lanthan</v>
      </c>
      <c r="D56" s="11" t="str">
        <f t="shared" si="4"/>
        <v>Lanthan: Welche der vier Zahlen ist die richtige Ordnungszahl?</v>
      </c>
      <c r="E56" s="11" t="s">
        <v>1505</v>
      </c>
      <c r="F56" s="11">
        <v>57</v>
      </c>
      <c r="G56" s="11">
        <v>103</v>
      </c>
      <c r="H56" s="11">
        <v>3</v>
      </c>
      <c r="I56" s="11">
        <v>116</v>
      </c>
      <c r="J56" s="11" t="s">
        <v>1575</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row>
    <row r="57" spans="1:53" ht="43.2" customHeight="1" x14ac:dyDescent="0.3">
      <c r="A57" s="14" t="s">
        <v>1754</v>
      </c>
      <c r="B57" s="11" t="str">
        <f t="shared" si="5"/>
        <v>Chemie Elemente Ordnungszahlen Lawrencium</v>
      </c>
      <c r="C57" s="11" t="str">
        <f t="shared" si="6"/>
        <v>056 Lawrencium</v>
      </c>
      <c r="D57" s="11" t="str">
        <f t="shared" si="4"/>
        <v>Lawrencium: Welche der vier Zahlen ist die richtige Ordnungszahl?</v>
      </c>
      <c r="E57" s="11" t="s">
        <v>1506</v>
      </c>
      <c r="F57" s="11">
        <v>103</v>
      </c>
      <c r="G57" s="11">
        <v>3</v>
      </c>
      <c r="H57" s="11">
        <v>116</v>
      </c>
      <c r="I57" s="11">
        <v>71</v>
      </c>
      <c r="J57" s="11" t="s">
        <v>1575</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row>
    <row r="58" spans="1:53" ht="43.2" customHeight="1" x14ac:dyDescent="0.3">
      <c r="A58" s="14" t="s">
        <v>1755</v>
      </c>
      <c r="B58" s="11" t="str">
        <f t="shared" si="5"/>
        <v>Chemie Elemente Ordnungszahlen Lithium</v>
      </c>
      <c r="C58" s="11" t="str">
        <f t="shared" si="6"/>
        <v>057 Lithium</v>
      </c>
      <c r="D58" s="11" t="str">
        <f t="shared" si="4"/>
        <v>Lithium: Welche der vier Zahlen ist die richtige Ordnungszahl?</v>
      </c>
      <c r="E58" s="11" t="s">
        <v>1507</v>
      </c>
      <c r="F58" s="11">
        <v>3</v>
      </c>
      <c r="G58" s="11">
        <v>116</v>
      </c>
      <c r="H58" s="11">
        <v>71</v>
      </c>
      <c r="I58" s="11">
        <v>12</v>
      </c>
      <c r="J58" s="11" t="s">
        <v>1575</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row>
    <row r="59" spans="1:53" ht="43.2" customHeight="1" x14ac:dyDescent="0.3">
      <c r="A59" s="14" t="s">
        <v>1756</v>
      </c>
      <c r="B59" s="11" t="str">
        <f t="shared" si="5"/>
        <v>Chemie Elemente Ordnungszahlen Livermorium</v>
      </c>
      <c r="C59" s="11" t="str">
        <f t="shared" si="6"/>
        <v>058 Livermorium</v>
      </c>
      <c r="D59" s="11" t="str">
        <f t="shared" si="4"/>
        <v>Livermorium: Welche der vier Zahlen ist die richtige Ordnungszahl?</v>
      </c>
      <c r="E59" s="11" t="s">
        <v>1508</v>
      </c>
      <c r="F59" s="11">
        <v>116</v>
      </c>
      <c r="G59" s="11">
        <v>71</v>
      </c>
      <c r="H59" s="11">
        <v>12</v>
      </c>
      <c r="I59" s="11">
        <v>25</v>
      </c>
      <c r="J59" s="11" t="s">
        <v>1575</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row>
    <row r="60" spans="1:53" ht="43.2" customHeight="1" x14ac:dyDescent="0.3">
      <c r="A60" s="14" t="s">
        <v>1757</v>
      </c>
      <c r="B60" s="11" t="str">
        <f t="shared" si="5"/>
        <v>Chemie Elemente Ordnungszahlen Lutetium</v>
      </c>
      <c r="C60" s="11" t="str">
        <f t="shared" si="6"/>
        <v>059 Lutetium</v>
      </c>
      <c r="D60" s="11" t="str">
        <f t="shared" si="4"/>
        <v>Lutetium: Welche der vier Zahlen ist die richtige Ordnungszahl?</v>
      </c>
      <c r="E60" s="11" t="s">
        <v>1509</v>
      </c>
      <c r="F60" s="11">
        <v>71</v>
      </c>
      <c r="G60" s="11">
        <v>12</v>
      </c>
      <c r="H60" s="11">
        <v>25</v>
      </c>
      <c r="I60" s="11">
        <v>109</v>
      </c>
      <c r="J60" s="11" t="s">
        <v>1575</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row>
    <row r="61" spans="1:53" ht="43.2" customHeight="1" x14ac:dyDescent="0.3">
      <c r="A61" s="14" t="s">
        <v>1758</v>
      </c>
      <c r="B61" s="11" t="str">
        <f t="shared" si="5"/>
        <v>Chemie Elemente Ordnungszahlen Magnesium</v>
      </c>
      <c r="C61" s="11" t="str">
        <f t="shared" si="6"/>
        <v>060 Magnesium</v>
      </c>
      <c r="D61" s="11" t="str">
        <f t="shared" si="4"/>
        <v>Magnesium: Welche der vier Zahlen ist die richtige Ordnungszahl?</v>
      </c>
      <c r="E61" s="11" t="s">
        <v>1510</v>
      </c>
      <c r="F61" s="11">
        <v>12</v>
      </c>
      <c r="G61" s="11">
        <v>25</v>
      </c>
      <c r="H61" s="11">
        <v>109</v>
      </c>
      <c r="I61" s="11">
        <v>101</v>
      </c>
      <c r="J61" s="11" t="s">
        <v>1575</v>
      </c>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row>
    <row r="62" spans="1:53" ht="43.2" customHeight="1" x14ac:dyDescent="0.3">
      <c r="A62" s="14" t="s">
        <v>1759</v>
      </c>
      <c r="B62" s="11" t="str">
        <f t="shared" si="5"/>
        <v>Chemie Elemente Ordnungszahlen Mangan</v>
      </c>
      <c r="C62" s="11" t="str">
        <f t="shared" si="6"/>
        <v>061 Mangan</v>
      </c>
      <c r="D62" s="11" t="str">
        <f t="shared" si="4"/>
        <v>Mangan: Welche der vier Zahlen ist die richtige Ordnungszahl?</v>
      </c>
      <c r="E62" s="11" t="s">
        <v>1511</v>
      </c>
      <c r="F62" s="11">
        <v>25</v>
      </c>
      <c r="G62" s="11">
        <v>109</v>
      </c>
      <c r="H62" s="11">
        <v>101</v>
      </c>
      <c r="I62" s="11">
        <v>42</v>
      </c>
      <c r="J62" s="11" t="s">
        <v>1575</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row>
    <row r="63" spans="1:53" ht="43.2" customHeight="1" x14ac:dyDescent="0.3">
      <c r="A63" s="14" t="s">
        <v>1760</v>
      </c>
      <c r="B63" s="11" t="str">
        <f t="shared" si="5"/>
        <v>Chemie Elemente Ordnungszahlen Meitnerium</v>
      </c>
      <c r="C63" s="11" t="str">
        <f t="shared" si="6"/>
        <v>062 Meitnerium</v>
      </c>
      <c r="D63" s="11" t="str">
        <f t="shared" si="4"/>
        <v>Meitnerium: Welche der vier Zahlen ist die richtige Ordnungszahl?</v>
      </c>
      <c r="E63" s="11" t="s">
        <v>1512</v>
      </c>
      <c r="F63" s="11">
        <v>109</v>
      </c>
      <c r="G63" s="11">
        <v>101</v>
      </c>
      <c r="H63" s="11">
        <v>42</v>
      </c>
      <c r="I63" s="11">
        <v>115</v>
      </c>
      <c r="J63" s="11" t="s">
        <v>1575</v>
      </c>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row>
    <row r="64" spans="1:53" ht="43.2" customHeight="1" x14ac:dyDescent="0.3">
      <c r="A64" s="14" t="s">
        <v>1761</v>
      </c>
      <c r="B64" s="11" t="str">
        <f t="shared" si="5"/>
        <v>Chemie Elemente Ordnungszahlen Mendelevium</v>
      </c>
      <c r="C64" s="11" t="str">
        <f t="shared" si="6"/>
        <v>063 Mendelevium</v>
      </c>
      <c r="D64" s="11" t="str">
        <f t="shared" si="4"/>
        <v>Mendelevium: Welche der vier Zahlen ist die richtige Ordnungszahl?</v>
      </c>
      <c r="E64" s="11" t="s">
        <v>1513</v>
      </c>
      <c r="F64" s="11">
        <v>101</v>
      </c>
      <c r="G64" s="11">
        <v>42</v>
      </c>
      <c r="H64" s="11">
        <v>115</v>
      </c>
      <c r="I64" s="11">
        <v>11</v>
      </c>
      <c r="J64" s="11" t="s">
        <v>1575</v>
      </c>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row>
    <row r="65" spans="1:53" ht="43.2" customHeight="1" x14ac:dyDescent="0.3">
      <c r="A65" s="14" t="s">
        <v>1762</v>
      </c>
      <c r="B65" s="11" t="str">
        <f t="shared" si="5"/>
        <v>Chemie Elemente Ordnungszahlen Molybdän</v>
      </c>
      <c r="C65" s="11" t="str">
        <f t="shared" si="6"/>
        <v>064 Molybdän</v>
      </c>
      <c r="D65" s="11" t="str">
        <f t="shared" si="4"/>
        <v>Molybdän: Welche der vier Zahlen ist die richtige Ordnungszahl?</v>
      </c>
      <c r="E65" s="11" t="s">
        <v>1514</v>
      </c>
      <c r="F65" s="11">
        <v>42</v>
      </c>
      <c r="G65" s="11">
        <v>115</v>
      </c>
      <c r="H65" s="11">
        <v>11</v>
      </c>
      <c r="I65" s="11">
        <v>60</v>
      </c>
      <c r="J65" s="11" t="s">
        <v>1575</v>
      </c>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row>
    <row r="66" spans="1:53" ht="43.2" customHeight="1" x14ac:dyDescent="0.3">
      <c r="A66" s="14" t="s">
        <v>1763</v>
      </c>
      <c r="B66" s="11" t="str">
        <f t="shared" si="5"/>
        <v>Chemie Elemente Ordnungszahlen Moscovium</v>
      </c>
      <c r="C66" s="11" t="str">
        <f t="shared" si="6"/>
        <v>065 Moscovium</v>
      </c>
      <c r="D66" s="11" t="str">
        <f t="shared" si="4"/>
        <v>Moscovium: Welche der vier Zahlen ist die richtige Ordnungszahl?</v>
      </c>
      <c r="E66" s="11" t="s">
        <v>1515</v>
      </c>
      <c r="F66" s="11">
        <v>115</v>
      </c>
      <c r="G66" s="11">
        <v>11</v>
      </c>
      <c r="H66" s="11">
        <v>60</v>
      </c>
      <c r="I66" s="11">
        <v>10</v>
      </c>
      <c r="J66" s="11" t="s">
        <v>1575</v>
      </c>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row>
    <row r="67" spans="1:53" ht="43.2" customHeight="1" x14ac:dyDescent="0.3">
      <c r="A67" s="14" t="s">
        <v>1764</v>
      </c>
      <c r="B67" s="11" t="str">
        <f t="shared" si="5"/>
        <v>Chemie Elemente Ordnungszahlen Natrium</v>
      </c>
      <c r="C67" s="11" t="str">
        <f t="shared" si="6"/>
        <v>066 Natrium</v>
      </c>
      <c r="D67" s="11" t="str">
        <f t="shared" si="4"/>
        <v>Natrium: Welche der vier Zahlen ist die richtige Ordnungszahl?</v>
      </c>
      <c r="E67" s="11" t="s">
        <v>1516</v>
      </c>
      <c r="F67" s="11">
        <v>11</v>
      </c>
      <c r="G67" s="11">
        <v>60</v>
      </c>
      <c r="H67" s="11">
        <v>10</v>
      </c>
      <c r="I67" s="11">
        <v>93</v>
      </c>
      <c r="J67" s="11" t="s">
        <v>1575</v>
      </c>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row>
    <row r="68" spans="1:53" ht="43.2" customHeight="1" x14ac:dyDescent="0.3">
      <c r="A68" s="14" t="s">
        <v>1765</v>
      </c>
      <c r="B68" s="11" t="str">
        <f t="shared" si="5"/>
        <v>Chemie Elemente Ordnungszahlen Neodym</v>
      </c>
      <c r="C68" s="11" t="str">
        <f t="shared" si="6"/>
        <v>067 Neodym</v>
      </c>
      <c r="D68" s="11" t="str">
        <f t="shared" si="4"/>
        <v>Neodym: Welche der vier Zahlen ist die richtige Ordnungszahl?</v>
      </c>
      <c r="E68" s="11" t="s">
        <v>1517</v>
      </c>
      <c r="F68" s="11">
        <v>60</v>
      </c>
      <c r="G68" s="11">
        <v>10</v>
      </c>
      <c r="H68" s="11">
        <v>93</v>
      </c>
      <c r="I68" s="11">
        <v>28</v>
      </c>
      <c r="J68" s="11" t="s">
        <v>1575</v>
      </c>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row>
    <row r="69" spans="1:53" ht="43.2" customHeight="1" x14ac:dyDescent="0.3">
      <c r="A69" s="14" t="s">
        <v>1766</v>
      </c>
      <c r="B69" s="11" t="str">
        <f t="shared" si="5"/>
        <v>Chemie Elemente Ordnungszahlen Neon</v>
      </c>
      <c r="C69" s="11" t="str">
        <f t="shared" si="6"/>
        <v>068 Neon</v>
      </c>
      <c r="D69" s="11" t="str">
        <f t="shared" ref="D69:D122" si="7">E69&amp;": Welche der vier Zahlen ist die richtige Ordnungszahl?"</f>
        <v>Neon: Welche der vier Zahlen ist die richtige Ordnungszahl?</v>
      </c>
      <c r="E69" s="11" t="s">
        <v>1518</v>
      </c>
      <c r="F69" s="11">
        <v>10</v>
      </c>
      <c r="G69" s="11">
        <v>93</v>
      </c>
      <c r="H69" s="11">
        <v>28</v>
      </c>
      <c r="I69" s="11">
        <v>113</v>
      </c>
      <c r="J69" s="11" t="s">
        <v>1575</v>
      </c>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row>
    <row r="70" spans="1:53" ht="43.2" customHeight="1" x14ac:dyDescent="0.3">
      <c r="A70" s="14" t="s">
        <v>1767</v>
      </c>
      <c r="B70" s="11" t="str">
        <f t="shared" ref="B70:B122" si="8">"Chemie Elemente Ordnungszahlen "&amp;E70</f>
        <v>Chemie Elemente Ordnungszahlen Neptunium</v>
      </c>
      <c r="C70" s="11" t="str">
        <f t="shared" ref="C70:C122" si="9">A70&amp;" "&amp;E70</f>
        <v>069 Neptunium</v>
      </c>
      <c r="D70" s="11" t="str">
        <f t="shared" si="7"/>
        <v>Neptunium: Welche der vier Zahlen ist die richtige Ordnungszahl?</v>
      </c>
      <c r="E70" s="11" t="s">
        <v>1519</v>
      </c>
      <c r="F70" s="11">
        <v>93</v>
      </c>
      <c r="G70" s="11">
        <v>28</v>
      </c>
      <c r="H70" s="11">
        <v>113</v>
      </c>
      <c r="I70" s="11">
        <v>41</v>
      </c>
      <c r="J70" s="11" t="s">
        <v>1575</v>
      </c>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row>
    <row r="71" spans="1:53" ht="43.2" customHeight="1" x14ac:dyDescent="0.3">
      <c r="A71" s="14" t="s">
        <v>1768</v>
      </c>
      <c r="B71" s="11" t="str">
        <f t="shared" si="8"/>
        <v>Chemie Elemente Ordnungszahlen Nickel</v>
      </c>
      <c r="C71" s="11" t="str">
        <f t="shared" si="9"/>
        <v>070 Nickel</v>
      </c>
      <c r="D71" s="11" t="str">
        <f t="shared" si="7"/>
        <v>Nickel: Welche der vier Zahlen ist die richtige Ordnungszahl?</v>
      </c>
      <c r="E71" s="11" t="s">
        <v>1520</v>
      </c>
      <c r="F71" s="11">
        <v>28</v>
      </c>
      <c r="G71" s="11">
        <v>113</v>
      </c>
      <c r="H71" s="11">
        <v>41</v>
      </c>
      <c r="I71" s="11">
        <v>102</v>
      </c>
      <c r="J71" s="11" t="s">
        <v>1575</v>
      </c>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row>
    <row r="72" spans="1:53" ht="43.2" customHeight="1" x14ac:dyDescent="0.3">
      <c r="A72" s="14" t="s">
        <v>1769</v>
      </c>
      <c r="B72" s="11" t="str">
        <f t="shared" si="8"/>
        <v>Chemie Elemente Ordnungszahlen Nihonium</v>
      </c>
      <c r="C72" s="11" t="str">
        <f t="shared" si="9"/>
        <v>071 Nihonium</v>
      </c>
      <c r="D72" s="11" t="str">
        <f t="shared" si="7"/>
        <v>Nihonium: Welche der vier Zahlen ist die richtige Ordnungszahl?</v>
      </c>
      <c r="E72" s="11" t="s">
        <v>1521</v>
      </c>
      <c r="F72" s="11">
        <v>113</v>
      </c>
      <c r="G72" s="11">
        <v>41</v>
      </c>
      <c r="H72" s="11">
        <v>102</v>
      </c>
      <c r="I72" s="11">
        <v>118</v>
      </c>
      <c r="J72" s="11" t="s">
        <v>1575</v>
      </c>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row>
    <row r="73" spans="1:53" ht="43.2" customHeight="1" x14ac:dyDescent="0.3">
      <c r="A73" s="14" t="s">
        <v>1770</v>
      </c>
      <c r="B73" s="11" t="str">
        <f t="shared" si="8"/>
        <v>Chemie Elemente Ordnungszahlen Niob</v>
      </c>
      <c r="C73" s="11" t="str">
        <f t="shared" si="9"/>
        <v>072 Niob</v>
      </c>
      <c r="D73" s="11" t="str">
        <f t="shared" si="7"/>
        <v>Niob: Welche der vier Zahlen ist die richtige Ordnungszahl?</v>
      </c>
      <c r="E73" s="11" t="s">
        <v>1522</v>
      </c>
      <c r="F73" s="11">
        <v>41</v>
      </c>
      <c r="G73" s="11">
        <v>102</v>
      </c>
      <c r="H73" s="11">
        <v>118</v>
      </c>
      <c r="I73" s="11">
        <v>76</v>
      </c>
      <c r="J73" s="11" t="s">
        <v>1575</v>
      </c>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row>
    <row r="74" spans="1:53" ht="43.2" customHeight="1" x14ac:dyDescent="0.3">
      <c r="A74" s="14" t="s">
        <v>1771</v>
      </c>
      <c r="B74" s="11" t="str">
        <f t="shared" si="8"/>
        <v>Chemie Elemente Ordnungszahlen Nobelium</v>
      </c>
      <c r="C74" s="11" t="str">
        <f t="shared" si="9"/>
        <v>073 Nobelium</v>
      </c>
      <c r="D74" s="11" t="str">
        <f t="shared" si="7"/>
        <v>Nobelium: Welche der vier Zahlen ist die richtige Ordnungszahl?</v>
      </c>
      <c r="E74" s="11" t="s">
        <v>1523</v>
      </c>
      <c r="F74" s="11">
        <v>102</v>
      </c>
      <c r="G74" s="11">
        <v>118</v>
      </c>
      <c r="H74" s="11">
        <v>76</v>
      </c>
      <c r="I74" s="11">
        <v>46</v>
      </c>
      <c r="J74" s="11" t="s">
        <v>1575</v>
      </c>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row>
    <row r="75" spans="1:53" ht="43.2" customHeight="1" x14ac:dyDescent="0.3">
      <c r="A75" s="14" t="s">
        <v>1772</v>
      </c>
      <c r="B75" s="11" t="str">
        <f t="shared" si="8"/>
        <v>Chemie Elemente Ordnungszahlen Oganesson</v>
      </c>
      <c r="C75" s="11" t="str">
        <f t="shared" si="9"/>
        <v>074 Oganesson</v>
      </c>
      <c r="D75" s="11" t="str">
        <f t="shared" si="7"/>
        <v>Oganesson: Welche der vier Zahlen ist die richtige Ordnungszahl?</v>
      </c>
      <c r="E75" s="11" t="s">
        <v>1524</v>
      </c>
      <c r="F75" s="11">
        <v>118</v>
      </c>
      <c r="G75" s="11">
        <v>76</v>
      </c>
      <c r="H75" s="11">
        <v>46</v>
      </c>
      <c r="I75" s="11">
        <v>15</v>
      </c>
      <c r="J75" s="11" t="s">
        <v>1575</v>
      </c>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ht="43.2" customHeight="1" x14ac:dyDescent="0.3">
      <c r="A76" s="14" t="s">
        <v>1773</v>
      </c>
      <c r="B76" s="11" t="str">
        <f t="shared" si="8"/>
        <v>Chemie Elemente Ordnungszahlen Osmium</v>
      </c>
      <c r="C76" s="11" t="str">
        <f t="shared" si="9"/>
        <v>075 Osmium</v>
      </c>
      <c r="D76" s="11" t="str">
        <f t="shared" si="7"/>
        <v>Osmium: Welche der vier Zahlen ist die richtige Ordnungszahl?</v>
      </c>
      <c r="E76" s="11" t="s">
        <v>1525</v>
      </c>
      <c r="F76" s="11">
        <v>76</v>
      </c>
      <c r="G76" s="11">
        <v>46</v>
      </c>
      <c r="H76" s="11">
        <v>15</v>
      </c>
      <c r="I76" s="11">
        <v>78</v>
      </c>
      <c r="J76" s="11" t="s">
        <v>1575</v>
      </c>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row>
    <row r="77" spans="1:53" ht="43.2" customHeight="1" x14ac:dyDescent="0.3">
      <c r="A77" s="14" t="s">
        <v>1774</v>
      </c>
      <c r="B77" s="11" t="str">
        <f t="shared" si="8"/>
        <v>Chemie Elemente Ordnungszahlen Palladium</v>
      </c>
      <c r="C77" s="11" t="str">
        <f t="shared" si="9"/>
        <v>076 Palladium</v>
      </c>
      <c r="D77" s="11" t="str">
        <f t="shared" si="7"/>
        <v>Palladium: Welche der vier Zahlen ist die richtige Ordnungszahl?</v>
      </c>
      <c r="E77" s="11" t="s">
        <v>1526</v>
      </c>
      <c r="F77" s="11">
        <v>46</v>
      </c>
      <c r="G77" s="11">
        <v>15</v>
      </c>
      <c r="H77" s="11">
        <v>78</v>
      </c>
      <c r="I77" s="11">
        <v>94</v>
      </c>
      <c r="J77" s="11" t="s">
        <v>1575</v>
      </c>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row>
    <row r="78" spans="1:53" ht="43.2" customHeight="1" x14ac:dyDescent="0.3">
      <c r="A78" s="14" t="s">
        <v>1775</v>
      </c>
      <c r="B78" s="11" t="str">
        <f t="shared" si="8"/>
        <v>Chemie Elemente Ordnungszahlen Phosphor3</v>
      </c>
      <c r="C78" s="11" t="str">
        <f t="shared" si="9"/>
        <v>077 Phosphor3</v>
      </c>
      <c r="D78" s="11" t="str">
        <f t="shared" si="7"/>
        <v>Phosphor3: Welche der vier Zahlen ist die richtige Ordnungszahl?</v>
      </c>
      <c r="E78" s="11" t="s">
        <v>1571</v>
      </c>
      <c r="F78" s="11">
        <v>15</v>
      </c>
      <c r="G78" s="11">
        <v>78</v>
      </c>
      <c r="H78" s="11">
        <v>94</v>
      </c>
      <c r="I78" s="11">
        <v>84</v>
      </c>
      <c r="J78" s="11" t="s">
        <v>1575</v>
      </c>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row>
    <row r="79" spans="1:53" ht="43.2" customHeight="1" x14ac:dyDescent="0.3">
      <c r="A79" s="14" t="s">
        <v>1776</v>
      </c>
      <c r="B79" s="11" t="str">
        <f t="shared" si="8"/>
        <v>Chemie Elemente Ordnungszahlen Platin</v>
      </c>
      <c r="C79" s="11" t="str">
        <f t="shared" si="9"/>
        <v>078 Platin</v>
      </c>
      <c r="D79" s="11" t="str">
        <f t="shared" si="7"/>
        <v>Platin: Welche der vier Zahlen ist die richtige Ordnungszahl?</v>
      </c>
      <c r="E79" s="11" t="s">
        <v>1527</v>
      </c>
      <c r="F79" s="11">
        <v>78</v>
      </c>
      <c r="G79" s="11">
        <v>94</v>
      </c>
      <c r="H79" s="11">
        <v>84</v>
      </c>
      <c r="I79" s="11">
        <v>59</v>
      </c>
      <c r="J79" s="11" t="s">
        <v>1575</v>
      </c>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row>
    <row r="80" spans="1:53" ht="43.2" customHeight="1" x14ac:dyDescent="0.3">
      <c r="A80" s="14" t="s">
        <v>1777</v>
      </c>
      <c r="B80" s="11" t="str">
        <f t="shared" si="8"/>
        <v>Chemie Elemente Ordnungszahlen Plutonium</v>
      </c>
      <c r="C80" s="11" t="str">
        <f t="shared" si="9"/>
        <v>079 Plutonium</v>
      </c>
      <c r="D80" s="11" t="str">
        <f t="shared" si="7"/>
        <v>Plutonium: Welche der vier Zahlen ist die richtige Ordnungszahl?</v>
      </c>
      <c r="E80" s="11" t="s">
        <v>1528</v>
      </c>
      <c r="F80" s="11">
        <v>94</v>
      </c>
      <c r="G80" s="11">
        <v>84</v>
      </c>
      <c r="H80" s="11">
        <v>59</v>
      </c>
      <c r="I80" s="11">
        <v>61</v>
      </c>
      <c r="J80" s="11" t="s">
        <v>1575</v>
      </c>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row>
    <row r="81" spans="1:53" ht="43.2" customHeight="1" x14ac:dyDescent="0.3">
      <c r="A81" s="14" t="s">
        <v>1778</v>
      </c>
      <c r="B81" s="11" t="str">
        <f t="shared" si="8"/>
        <v>Chemie Elemente Ordnungszahlen Polonium</v>
      </c>
      <c r="C81" s="11" t="str">
        <f t="shared" si="9"/>
        <v>080 Polonium</v>
      </c>
      <c r="D81" s="11" t="str">
        <f t="shared" si="7"/>
        <v>Polonium: Welche der vier Zahlen ist die richtige Ordnungszahl?</v>
      </c>
      <c r="E81" s="11" t="s">
        <v>1529</v>
      </c>
      <c r="F81" s="11">
        <v>84</v>
      </c>
      <c r="G81" s="11">
        <v>59</v>
      </c>
      <c r="H81" s="11">
        <v>61</v>
      </c>
      <c r="I81" s="11">
        <v>91</v>
      </c>
      <c r="J81" s="11" t="s">
        <v>1575</v>
      </c>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row>
    <row r="82" spans="1:53" ht="43.2" customHeight="1" x14ac:dyDescent="0.3">
      <c r="A82" s="14" t="s">
        <v>1779</v>
      </c>
      <c r="B82" s="11" t="str">
        <f t="shared" si="8"/>
        <v>Chemie Elemente Ordnungszahlen Praseodym</v>
      </c>
      <c r="C82" s="11" t="str">
        <f t="shared" si="9"/>
        <v>081 Praseodym</v>
      </c>
      <c r="D82" s="11" t="str">
        <f t="shared" si="7"/>
        <v>Praseodym: Welche der vier Zahlen ist die richtige Ordnungszahl?</v>
      </c>
      <c r="E82" s="11" t="s">
        <v>1530</v>
      </c>
      <c r="F82" s="11">
        <v>59</v>
      </c>
      <c r="G82" s="11">
        <v>61</v>
      </c>
      <c r="H82" s="11">
        <v>91</v>
      </c>
      <c r="I82" s="11">
        <v>80</v>
      </c>
      <c r="J82" s="11" t="s">
        <v>1575</v>
      </c>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row>
    <row r="83" spans="1:53" ht="43.2" customHeight="1" x14ac:dyDescent="0.3">
      <c r="A83" s="14" t="s">
        <v>1780</v>
      </c>
      <c r="B83" s="11" t="str">
        <f t="shared" si="8"/>
        <v>Chemie Elemente Ordnungszahlen Promethium</v>
      </c>
      <c r="C83" s="11" t="str">
        <f t="shared" si="9"/>
        <v>082 Promethium</v>
      </c>
      <c r="D83" s="11" t="str">
        <f t="shared" si="7"/>
        <v>Promethium: Welche der vier Zahlen ist die richtige Ordnungszahl?</v>
      </c>
      <c r="E83" s="11" t="s">
        <v>1531</v>
      </c>
      <c r="F83" s="11">
        <v>61</v>
      </c>
      <c r="G83" s="11">
        <v>91</v>
      </c>
      <c r="H83" s="11">
        <v>80</v>
      </c>
      <c r="I83" s="11">
        <v>88</v>
      </c>
      <c r="J83" s="11" t="s">
        <v>1575</v>
      </c>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row>
    <row r="84" spans="1:53" ht="43.2" customHeight="1" x14ac:dyDescent="0.3">
      <c r="A84" s="14" t="s">
        <v>1781</v>
      </c>
      <c r="B84" s="11" t="str">
        <f t="shared" si="8"/>
        <v>Chemie Elemente Ordnungszahlen Protactinium</v>
      </c>
      <c r="C84" s="11" t="str">
        <f t="shared" si="9"/>
        <v>083 Protactinium</v>
      </c>
      <c r="D84" s="11" t="str">
        <f t="shared" si="7"/>
        <v>Protactinium: Welche der vier Zahlen ist die richtige Ordnungszahl?</v>
      </c>
      <c r="E84" s="11" t="s">
        <v>1532</v>
      </c>
      <c r="F84" s="11">
        <v>91</v>
      </c>
      <c r="G84" s="11">
        <v>80</v>
      </c>
      <c r="H84" s="11">
        <v>88</v>
      </c>
      <c r="I84" s="11">
        <v>86</v>
      </c>
      <c r="J84" s="11" t="s">
        <v>1575</v>
      </c>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row>
    <row r="85" spans="1:53" ht="43.2" customHeight="1" x14ac:dyDescent="0.3">
      <c r="A85" s="14" t="s">
        <v>1782</v>
      </c>
      <c r="B85" s="11" t="str">
        <f t="shared" si="8"/>
        <v>Chemie Elemente Ordnungszahlen Quecksilber(Hydrargyrum)</v>
      </c>
      <c r="C85" s="11" t="str">
        <f t="shared" si="9"/>
        <v>084 Quecksilber(Hydrargyrum)</v>
      </c>
      <c r="D85" s="11" t="str">
        <f t="shared" si="7"/>
        <v>Quecksilber(Hydrargyrum): Welche der vier Zahlen ist die richtige Ordnungszahl?</v>
      </c>
      <c r="E85" s="11" t="s">
        <v>1533</v>
      </c>
      <c r="F85" s="11">
        <v>80</v>
      </c>
      <c r="G85" s="11">
        <v>88</v>
      </c>
      <c r="H85" s="11">
        <v>86</v>
      </c>
      <c r="I85" s="11">
        <v>75</v>
      </c>
      <c r="J85" s="11" t="s">
        <v>1575</v>
      </c>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row>
    <row r="86" spans="1:53" ht="43.2" customHeight="1" x14ac:dyDescent="0.3">
      <c r="A86" s="14" t="s">
        <v>1783</v>
      </c>
      <c r="B86" s="11" t="str">
        <f t="shared" si="8"/>
        <v>Chemie Elemente Ordnungszahlen Radium</v>
      </c>
      <c r="C86" s="11" t="str">
        <f t="shared" si="9"/>
        <v>085 Radium</v>
      </c>
      <c r="D86" s="11" t="str">
        <f t="shared" si="7"/>
        <v>Radium: Welche der vier Zahlen ist die richtige Ordnungszahl?</v>
      </c>
      <c r="E86" s="11" t="s">
        <v>1534</v>
      </c>
      <c r="F86" s="11">
        <v>88</v>
      </c>
      <c r="G86" s="11">
        <v>86</v>
      </c>
      <c r="H86" s="11">
        <v>75</v>
      </c>
      <c r="I86" s="11">
        <v>45</v>
      </c>
      <c r="J86" s="11" t="s">
        <v>1575</v>
      </c>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row>
    <row r="87" spans="1:53" ht="43.2" customHeight="1" x14ac:dyDescent="0.3">
      <c r="A87" s="14" t="s">
        <v>1784</v>
      </c>
      <c r="B87" s="11" t="str">
        <f t="shared" si="8"/>
        <v>Chemie Elemente Ordnungszahlen Radon</v>
      </c>
      <c r="C87" s="11" t="str">
        <f t="shared" si="9"/>
        <v>086 Radon</v>
      </c>
      <c r="D87" s="11" t="str">
        <f t="shared" si="7"/>
        <v>Radon: Welche der vier Zahlen ist die richtige Ordnungszahl?</v>
      </c>
      <c r="E87" s="11" t="s">
        <v>1535</v>
      </c>
      <c r="F87" s="11">
        <v>86</v>
      </c>
      <c r="G87" s="11">
        <v>75</v>
      </c>
      <c r="H87" s="11">
        <v>45</v>
      </c>
      <c r="I87" s="11">
        <v>111</v>
      </c>
      <c r="J87" s="11" t="s">
        <v>1575</v>
      </c>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row>
    <row r="88" spans="1:53" ht="43.2" customHeight="1" x14ac:dyDescent="0.3">
      <c r="A88" s="14" t="s">
        <v>1785</v>
      </c>
      <c r="B88" s="11" t="str">
        <f t="shared" si="8"/>
        <v>Chemie Elemente Ordnungszahlen Rhenium</v>
      </c>
      <c r="C88" s="11" t="str">
        <f t="shared" si="9"/>
        <v>087 Rhenium</v>
      </c>
      <c r="D88" s="11" t="str">
        <f t="shared" si="7"/>
        <v>Rhenium: Welche der vier Zahlen ist die richtige Ordnungszahl?</v>
      </c>
      <c r="E88" s="11" t="s">
        <v>1536</v>
      </c>
      <c r="F88" s="11">
        <v>75</v>
      </c>
      <c r="G88" s="11">
        <v>45</v>
      </c>
      <c r="H88" s="11">
        <v>111</v>
      </c>
      <c r="I88" s="11">
        <v>37</v>
      </c>
      <c r="J88" s="11" t="s">
        <v>1575</v>
      </c>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row>
    <row r="89" spans="1:53" ht="43.2" customHeight="1" x14ac:dyDescent="0.3">
      <c r="A89" s="14" t="s">
        <v>1786</v>
      </c>
      <c r="B89" s="11" t="str">
        <f t="shared" si="8"/>
        <v>Chemie Elemente Ordnungszahlen Rhodium</v>
      </c>
      <c r="C89" s="11" t="str">
        <f t="shared" si="9"/>
        <v>088 Rhodium</v>
      </c>
      <c r="D89" s="11" t="str">
        <f t="shared" si="7"/>
        <v>Rhodium: Welche der vier Zahlen ist die richtige Ordnungszahl?</v>
      </c>
      <c r="E89" s="11" t="s">
        <v>1537</v>
      </c>
      <c r="F89" s="11">
        <v>45</v>
      </c>
      <c r="G89" s="11">
        <v>111</v>
      </c>
      <c r="H89" s="11">
        <v>37</v>
      </c>
      <c r="I89" s="11">
        <v>44</v>
      </c>
      <c r="J89" s="11" t="s">
        <v>1575</v>
      </c>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row>
    <row r="90" spans="1:53" ht="43.2" customHeight="1" x14ac:dyDescent="0.3">
      <c r="A90" s="14" t="s">
        <v>1787</v>
      </c>
      <c r="B90" s="11" t="str">
        <f t="shared" si="8"/>
        <v>Chemie Elemente Ordnungszahlen Roentgenium</v>
      </c>
      <c r="C90" s="11" t="str">
        <f t="shared" si="9"/>
        <v>089 Roentgenium</v>
      </c>
      <c r="D90" s="11" t="str">
        <f t="shared" si="7"/>
        <v>Roentgenium: Welche der vier Zahlen ist die richtige Ordnungszahl?</v>
      </c>
      <c r="E90" s="11" t="s">
        <v>1538</v>
      </c>
      <c r="F90" s="11">
        <v>111</v>
      </c>
      <c r="G90" s="11">
        <v>37</v>
      </c>
      <c r="H90" s="11">
        <v>44</v>
      </c>
      <c r="I90" s="11">
        <v>104</v>
      </c>
      <c r="J90" s="11" t="s">
        <v>1575</v>
      </c>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row>
    <row r="91" spans="1:53" ht="43.2" customHeight="1" x14ac:dyDescent="0.3">
      <c r="A91" s="14" t="s">
        <v>1788</v>
      </c>
      <c r="B91" s="11" t="str">
        <f t="shared" si="8"/>
        <v>Chemie Elemente Ordnungszahlen Rubidium</v>
      </c>
      <c r="C91" s="11" t="str">
        <f t="shared" si="9"/>
        <v>090 Rubidium</v>
      </c>
      <c r="D91" s="11" t="str">
        <f t="shared" si="7"/>
        <v>Rubidium: Welche der vier Zahlen ist die richtige Ordnungszahl?</v>
      </c>
      <c r="E91" s="11" t="s">
        <v>1539</v>
      </c>
      <c r="F91" s="11">
        <v>37</v>
      </c>
      <c r="G91" s="11">
        <v>44</v>
      </c>
      <c r="H91" s="11">
        <v>104</v>
      </c>
      <c r="I91" s="11">
        <v>62</v>
      </c>
      <c r="J91" s="11" t="s">
        <v>1575</v>
      </c>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row>
    <row r="92" spans="1:53" ht="43.2" customHeight="1" x14ac:dyDescent="0.3">
      <c r="A92" s="14" t="s">
        <v>1789</v>
      </c>
      <c r="B92" s="11" t="str">
        <f t="shared" si="8"/>
        <v>Chemie Elemente Ordnungszahlen Ruthenium</v>
      </c>
      <c r="C92" s="11" t="str">
        <f t="shared" si="9"/>
        <v>091 Ruthenium</v>
      </c>
      <c r="D92" s="11" t="str">
        <f t="shared" si="7"/>
        <v>Ruthenium: Welche der vier Zahlen ist die richtige Ordnungszahl?</v>
      </c>
      <c r="E92" s="11" t="s">
        <v>1540</v>
      </c>
      <c r="F92" s="11">
        <v>44</v>
      </c>
      <c r="G92" s="11">
        <v>104</v>
      </c>
      <c r="H92" s="11">
        <v>62</v>
      </c>
      <c r="I92" s="11">
        <v>8</v>
      </c>
      <c r="J92" s="11" t="s">
        <v>1575</v>
      </c>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row>
    <row r="93" spans="1:53" ht="43.2" customHeight="1" x14ac:dyDescent="0.3">
      <c r="A93" s="14" t="s">
        <v>1790</v>
      </c>
      <c r="B93" s="11" t="str">
        <f t="shared" si="8"/>
        <v>Chemie Elemente Ordnungszahlen Rutherfordium</v>
      </c>
      <c r="C93" s="11" t="str">
        <f t="shared" si="9"/>
        <v>092 Rutherfordium</v>
      </c>
      <c r="D93" s="11" t="str">
        <f t="shared" si="7"/>
        <v>Rutherfordium: Welche der vier Zahlen ist die richtige Ordnungszahl?</v>
      </c>
      <c r="E93" s="11" t="s">
        <v>1541</v>
      </c>
      <c r="F93" s="11">
        <v>104</v>
      </c>
      <c r="G93" s="11">
        <v>62</v>
      </c>
      <c r="H93" s="11">
        <v>8</v>
      </c>
      <c r="I93" s="11">
        <v>21</v>
      </c>
      <c r="J93" s="11" t="s">
        <v>1575</v>
      </c>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row>
    <row r="94" spans="1:53" ht="43.2" customHeight="1" x14ac:dyDescent="0.3">
      <c r="A94" s="14" t="s">
        <v>1791</v>
      </c>
      <c r="B94" s="11" t="str">
        <f t="shared" si="8"/>
        <v>Chemie Elemente Ordnungszahlen Samarium</v>
      </c>
      <c r="C94" s="11" t="str">
        <f t="shared" si="9"/>
        <v>093 Samarium</v>
      </c>
      <c r="D94" s="11" t="str">
        <f t="shared" si="7"/>
        <v>Samarium: Welche der vier Zahlen ist die richtige Ordnungszahl?</v>
      </c>
      <c r="E94" s="11" t="s">
        <v>1542</v>
      </c>
      <c r="F94" s="11">
        <v>62</v>
      </c>
      <c r="G94" s="11">
        <v>8</v>
      </c>
      <c r="H94" s="11">
        <v>21</v>
      </c>
      <c r="I94" s="11">
        <v>16</v>
      </c>
      <c r="J94" s="11" t="s">
        <v>1575</v>
      </c>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row>
    <row r="95" spans="1:53" ht="43.2" customHeight="1" x14ac:dyDescent="0.3">
      <c r="A95" s="14" t="s">
        <v>1792</v>
      </c>
      <c r="B95" s="11" t="str">
        <f t="shared" si="8"/>
        <v>Chemie Elemente Ordnungszahlen Sauerstoff(Oxygenium)</v>
      </c>
      <c r="C95" s="11" t="str">
        <f t="shared" si="9"/>
        <v>094 Sauerstoff(Oxygenium)</v>
      </c>
      <c r="D95" s="11" t="str">
        <f t="shared" si="7"/>
        <v>Sauerstoff(Oxygenium): Welche der vier Zahlen ist die richtige Ordnungszahl?</v>
      </c>
      <c r="E95" s="11" t="s">
        <v>1543</v>
      </c>
      <c r="F95" s="11">
        <v>8</v>
      </c>
      <c r="G95" s="11">
        <v>21</v>
      </c>
      <c r="H95" s="11">
        <v>16</v>
      </c>
      <c r="I95" s="11">
        <v>106</v>
      </c>
      <c r="J95" s="11" t="s">
        <v>1575</v>
      </c>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row>
    <row r="96" spans="1:53" ht="43.2" customHeight="1" x14ac:dyDescent="0.3">
      <c r="A96" s="14" t="s">
        <v>1793</v>
      </c>
      <c r="B96" s="11" t="str">
        <f t="shared" si="8"/>
        <v>Chemie Elemente Ordnungszahlen Scandium</v>
      </c>
      <c r="C96" s="11" t="str">
        <f t="shared" si="9"/>
        <v>095 Scandium</v>
      </c>
      <c r="D96" s="11" t="str">
        <f t="shared" si="7"/>
        <v>Scandium: Welche der vier Zahlen ist die richtige Ordnungszahl?</v>
      </c>
      <c r="E96" s="11" t="s">
        <v>1544</v>
      </c>
      <c r="F96" s="11">
        <v>21</v>
      </c>
      <c r="G96" s="11">
        <v>16</v>
      </c>
      <c r="H96" s="11">
        <v>106</v>
      </c>
      <c r="I96" s="11">
        <v>34</v>
      </c>
      <c r="J96" s="11" t="s">
        <v>1575</v>
      </c>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ht="43.2" customHeight="1" x14ac:dyDescent="0.3">
      <c r="A97" s="14" t="s">
        <v>1794</v>
      </c>
      <c r="B97" s="11" t="str">
        <f t="shared" si="8"/>
        <v>Chemie Elemente Ordnungszahlen Schwefel (Sulpur)</v>
      </c>
      <c r="C97" s="11" t="str">
        <f t="shared" si="9"/>
        <v>096 Schwefel (Sulpur)</v>
      </c>
      <c r="D97" s="11" t="str">
        <f t="shared" si="7"/>
        <v>Schwefel (Sulpur): Welche der vier Zahlen ist die richtige Ordnungszahl?</v>
      </c>
      <c r="E97" s="11" t="s">
        <v>1545</v>
      </c>
      <c r="F97" s="11">
        <v>16</v>
      </c>
      <c r="G97" s="11">
        <v>106</v>
      </c>
      <c r="H97" s="11">
        <v>34</v>
      </c>
      <c r="I97" s="11">
        <v>47</v>
      </c>
      <c r="J97" s="11" t="s">
        <v>1575</v>
      </c>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row>
    <row r="98" spans="1:53" ht="43.2" customHeight="1" x14ac:dyDescent="0.3">
      <c r="A98" s="14" t="s">
        <v>1795</v>
      </c>
      <c r="B98" s="11" t="str">
        <f t="shared" si="8"/>
        <v>Chemie Elemente Ordnungszahlen Seaborgium</v>
      </c>
      <c r="C98" s="11" t="str">
        <f t="shared" si="9"/>
        <v>097 Seaborgium</v>
      </c>
      <c r="D98" s="11" t="str">
        <f t="shared" si="7"/>
        <v>Seaborgium: Welche der vier Zahlen ist die richtige Ordnungszahl?</v>
      </c>
      <c r="E98" s="11" t="s">
        <v>1546</v>
      </c>
      <c r="F98" s="11">
        <v>106</v>
      </c>
      <c r="G98" s="11">
        <v>34</v>
      </c>
      <c r="H98" s="11">
        <v>47</v>
      </c>
      <c r="I98" s="11">
        <v>14</v>
      </c>
      <c r="J98" s="11" t="s">
        <v>1575</v>
      </c>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row>
    <row r="99" spans="1:53" ht="43.2" customHeight="1" x14ac:dyDescent="0.3">
      <c r="A99" s="14" t="s">
        <v>1796</v>
      </c>
      <c r="B99" s="11" t="str">
        <f t="shared" si="8"/>
        <v>Chemie Elemente Ordnungszahlen Selen</v>
      </c>
      <c r="C99" s="11" t="str">
        <f t="shared" si="9"/>
        <v>098 Selen</v>
      </c>
      <c r="D99" s="11" t="str">
        <f t="shared" si="7"/>
        <v>Selen: Welche der vier Zahlen ist die richtige Ordnungszahl?</v>
      </c>
      <c r="E99" s="11" t="s">
        <v>1547</v>
      </c>
      <c r="F99" s="11">
        <v>34</v>
      </c>
      <c r="G99" s="11">
        <v>47</v>
      </c>
      <c r="H99" s="11">
        <v>14</v>
      </c>
      <c r="I99" s="11">
        <v>7</v>
      </c>
      <c r="J99" s="11" t="s">
        <v>1575</v>
      </c>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row>
    <row r="100" spans="1:53" ht="43.2" customHeight="1" x14ac:dyDescent="0.3">
      <c r="A100" s="14" t="s">
        <v>1797</v>
      </c>
      <c r="B100" s="11" t="str">
        <f t="shared" si="8"/>
        <v>Chemie Elemente Ordnungszahlen Silber (Argentum)</v>
      </c>
      <c r="C100" s="11" t="str">
        <f t="shared" si="9"/>
        <v>099 Silber (Argentum)</v>
      </c>
      <c r="D100" s="11" t="str">
        <f t="shared" si="7"/>
        <v>Silber (Argentum): Welche der vier Zahlen ist die richtige Ordnungszahl?</v>
      </c>
      <c r="E100" s="11" t="s">
        <v>1548</v>
      </c>
      <c r="F100" s="11">
        <v>47</v>
      </c>
      <c r="G100" s="11">
        <v>14</v>
      </c>
      <c r="H100" s="11">
        <v>7</v>
      </c>
      <c r="I100" s="11">
        <v>38</v>
      </c>
      <c r="J100" s="11" t="s">
        <v>1575</v>
      </c>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row>
    <row r="101" spans="1:53" ht="43.2" customHeight="1" x14ac:dyDescent="0.3">
      <c r="A101" s="14" t="s">
        <v>1676</v>
      </c>
      <c r="B101" s="11" t="str">
        <f t="shared" si="8"/>
        <v>Chemie Elemente Ordnungszahlen Silicium</v>
      </c>
      <c r="C101" s="11" t="str">
        <f t="shared" si="9"/>
        <v>100 Silicium</v>
      </c>
      <c r="D101" s="11" t="str">
        <f t="shared" si="7"/>
        <v>Silicium: Welche der vier Zahlen ist die richtige Ordnungszahl?</v>
      </c>
      <c r="E101" s="11" t="s">
        <v>1549</v>
      </c>
      <c r="F101" s="11">
        <v>14</v>
      </c>
      <c r="G101" s="11">
        <v>7</v>
      </c>
      <c r="H101" s="11">
        <v>38</v>
      </c>
      <c r="I101" s="11">
        <v>73</v>
      </c>
      <c r="J101" s="11" t="s">
        <v>1575</v>
      </c>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row>
    <row r="102" spans="1:53" ht="43.2" customHeight="1" x14ac:dyDescent="0.3">
      <c r="A102" s="14" t="s">
        <v>1677</v>
      </c>
      <c r="B102" s="11" t="str">
        <f t="shared" si="8"/>
        <v>Chemie Elemente Ordnungszahlen Stickstoff(Nitrogenium)</v>
      </c>
      <c r="C102" s="11" t="str">
        <f t="shared" si="9"/>
        <v>101 Stickstoff(Nitrogenium)</v>
      </c>
      <c r="D102" s="11" t="str">
        <f t="shared" si="7"/>
        <v>Stickstoff(Nitrogenium): Welche der vier Zahlen ist die richtige Ordnungszahl?</v>
      </c>
      <c r="E102" s="11" t="s">
        <v>1550</v>
      </c>
      <c r="F102" s="11">
        <v>7</v>
      </c>
      <c r="G102" s="11">
        <v>38</v>
      </c>
      <c r="H102" s="11">
        <v>73</v>
      </c>
      <c r="I102" s="11">
        <v>43</v>
      </c>
      <c r="J102" s="11" t="s">
        <v>1575</v>
      </c>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row>
    <row r="103" spans="1:53" ht="43.2" customHeight="1" x14ac:dyDescent="0.3">
      <c r="A103" s="14" t="s">
        <v>1678</v>
      </c>
      <c r="B103" s="11" t="str">
        <f t="shared" si="8"/>
        <v>Chemie Elemente Ordnungszahlen Strontium</v>
      </c>
      <c r="C103" s="11" t="str">
        <f t="shared" si="9"/>
        <v>102 Strontium</v>
      </c>
      <c r="D103" s="11" t="str">
        <f t="shared" si="7"/>
        <v>Strontium: Welche der vier Zahlen ist die richtige Ordnungszahl?</v>
      </c>
      <c r="E103" s="11" t="s">
        <v>1551</v>
      </c>
      <c r="F103" s="11">
        <v>38</v>
      </c>
      <c r="G103" s="11">
        <v>73</v>
      </c>
      <c r="H103" s="11">
        <v>43</v>
      </c>
      <c r="I103" s="11">
        <v>52</v>
      </c>
      <c r="J103" s="11" t="s">
        <v>1575</v>
      </c>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row>
    <row r="104" spans="1:53" ht="43.2" customHeight="1" x14ac:dyDescent="0.3">
      <c r="A104" s="14" t="s">
        <v>1679</v>
      </c>
      <c r="B104" s="11" t="str">
        <f t="shared" si="8"/>
        <v>Chemie Elemente Ordnungszahlen Tantal</v>
      </c>
      <c r="C104" s="11" t="str">
        <f t="shared" si="9"/>
        <v>103 Tantal</v>
      </c>
      <c r="D104" s="11" t="str">
        <f t="shared" si="7"/>
        <v>Tantal: Welche der vier Zahlen ist die richtige Ordnungszahl?</v>
      </c>
      <c r="E104" s="11" t="s">
        <v>1552</v>
      </c>
      <c r="F104" s="11">
        <v>73</v>
      </c>
      <c r="G104" s="11">
        <v>43</v>
      </c>
      <c r="H104" s="11">
        <v>52</v>
      </c>
      <c r="I104" s="11">
        <v>117</v>
      </c>
      <c r="J104" s="11" t="s">
        <v>1575</v>
      </c>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row>
    <row r="105" spans="1:53" ht="43.2" customHeight="1" x14ac:dyDescent="0.3">
      <c r="A105" s="14" t="s">
        <v>1680</v>
      </c>
      <c r="B105" s="11" t="str">
        <f t="shared" si="8"/>
        <v>Chemie Elemente Ordnungszahlen Technetium</v>
      </c>
      <c r="C105" s="11" t="str">
        <f t="shared" si="9"/>
        <v>104 Technetium</v>
      </c>
      <c r="D105" s="11" t="str">
        <f t="shared" si="7"/>
        <v>Technetium: Welche der vier Zahlen ist die richtige Ordnungszahl?</v>
      </c>
      <c r="E105" s="11" t="s">
        <v>1553</v>
      </c>
      <c r="F105" s="11">
        <v>43</v>
      </c>
      <c r="G105" s="11">
        <v>52</v>
      </c>
      <c r="H105" s="11">
        <v>117</v>
      </c>
      <c r="I105" s="11">
        <v>65</v>
      </c>
      <c r="J105" s="11" t="s">
        <v>1575</v>
      </c>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row>
    <row r="106" spans="1:53" ht="43.2" customHeight="1" x14ac:dyDescent="0.3">
      <c r="A106" s="14" t="s">
        <v>1681</v>
      </c>
      <c r="B106" s="11" t="str">
        <f t="shared" si="8"/>
        <v>Chemie Elemente Ordnungszahlen Tellur</v>
      </c>
      <c r="C106" s="11" t="str">
        <f t="shared" si="9"/>
        <v>105 Tellur</v>
      </c>
      <c r="D106" s="11" t="str">
        <f t="shared" si="7"/>
        <v>Tellur: Welche der vier Zahlen ist die richtige Ordnungszahl?</v>
      </c>
      <c r="E106" s="11" t="s">
        <v>1554</v>
      </c>
      <c r="F106" s="11">
        <v>52</v>
      </c>
      <c r="G106" s="11">
        <v>117</v>
      </c>
      <c r="H106" s="11">
        <v>65</v>
      </c>
      <c r="I106" s="11">
        <v>81</v>
      </c>
      <c r="J106" s="11" t="s">
        <v>1575</v>
      </c>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row>
    <row r="107" spans="1:53" ht="43.2" customHeight="1" x14ac:dyDescent="0.3">
      <c r="A107" s="14" t="s">
        <v>1682</v>
      </c>
      <c r="B107" s="11" t="str">
        <f t="shared" si="8"/>
        <v>Chemie Elemente Ordnungszahlen Tenness</v>
      </c>
      <c r="C107" s="11" t="str">
        <f t="shared" si="9"/>
        <v>106 Tenness</v>
      </c>
      <c r="D107" s="11" t="str">
        <f t="shared" si="7"/>
        <v>Tenness: Welche der vier Zahlen ist die richtige Ordnungszahl?</v>
      </c>
      <c r="E107" s="11" t="s">
        <v>1555</v>
      </c>
      <c r="F107" s="11">
        <v>117</v>
      </c>
      <c r="G107" s="11">
        <v>65</v>
      </c>
      <c r="H107" s="11">
        <v>81</v>
      </c>
      <c r="I107" s="11">
        <v>90</v>
      </c>
      <c r="J107" s="11" t="s">
        <v>1575</v>
      </c>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row>
    <row r="108" spans="1:53" ht="43.2" customHeight="1" x14ac:dyDescent="0.3">
      <c r="A108" s="14" t="s">
        <v>1683</v>
      </c>
      <c r="B108" s="11" t="str">
        <f t="shared" si="8"/>
        <v>Chemie Elemente Ordnungszahlen Terbium</v>
      </c>
      <c r="C108" s="11" t="str">
        <f t="shared" si="9"/>
        <v>107 Terbium</v>
      </c>
      <c r="D108" s="11" t="str">
        <f t="shared" si="7"/>
        <v>Terbium: Welche der vier Zahlen ist die richtige Ordnungszahl?</v>
      </c>
      <c r="E108" s="11" t="s">
        <v>1556</v>
      </c>
      <c r="F108" s="11">
        <v>65</v>
      </c>
      <c r="G108" s="11">
        <v>81</v>
      </c>
      <c r="H108" s="11">
        <v>90</v>
      </c>
      <c r="I108" s="11">
        <v>69</v>
      </c>
      <c r="J108" s="11" t="s">
        <v>1575</v>
      </c>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row>
    <row r="109" spans="1:53" ht="43.2" customHeight="1" x14ac:dyDescent="0.3">
      <c r="A109" s="14" t="s">
        <v>1684</v>
      </c>
      <c r="B109" s="11" t="str">
        <f t="shared" si="8"/>
        <v>Chemie Elemente Ordnungszahlen Thallium</v>
      </c>
      <c r="C109" s="11" t="str">
        <f t="shared" si="9"/>
        <v>108 Thallium</v>
      </c>
      <c r="D109" s="11" t="str">
        <f t="shared" si="7"/>
        <v>Thallium: Welche der vier Zahlen ist die richtige Ordnungszahl?</v>
      </c>
      <c r="E109" s="11" t="s">
        <v>1557</v>
      </c>
      <c r="F109" s="11">
        <v>81</v>
      </c>
      <c r="G109" s="11">
        <v>90</v>
      </c>
      <c r="H109" s="11">
        <v>69</v>
      </c>
      <c r="I109" s="11">
        <v>22</v>
      </c>
      <c r="J109" s="11" t="s">
        <v>1575</v>
      </c>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row>
    <row r="110" spans="1:53" ht="43.2" customHeight="1" x14ac:dyDescent="0.3">
      <c r="A110" s="14" t="s">
        <v>1685</v>
      </c>
      <c r="B110" s="11" t="str">
        <f t="shared" si="8"/>
        <v>Chemie Elemente Ordnungszahlen Thorium</v>
      </c>
      <c r="C110" s="11" t="str">
        <f t="shared" si="9"/>
        <v>109 Thorium</v>
      </c>
      <c r="D110" s="11" t="str">
        <f t="shared" si="7"/>
        <v>Thorium: Welche der vier Zahlen ist die richtige Ordnungszahl?</v>
      </c>
      <c r="E110" s="11" t="s">
        <v>1558</v>
      </c>
      <c r="F110" s="11">
        <v>90</v>
      </c>
      <c r="G110" s="11">
        <v>69</v>
      </c>
      <c r="H110" s="11">
        <v>22</v>
      </c>
      <c r="I110" s="11">
        <v>92</v>
      </c>
      <c r="J110" s="11" t="s">
        <v>1575</v>
      </c>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row>
    <row r="111" spans="1:53" ht="43.2" customHeight="1" x14ac:dyDescent="0.3">
      <c r="A111" s="14" t="s">
        <v>1686</v>
      </c>
      <c r="B111" s="11" t="str">
        <f t="shared" si="8"/>
        <v>Chemie Elemente Ordnungszahlen Thulium</v>
      </c>
      <c r="C111" s="11" t="str">
        <f t="shared" si="9"/>
        <v>110 Thulium</v>
      </c>
      <c r="D111" s="11" t="str">
        <f t="shared" si="7"/>
        <v>Thulium: Welche der vier Zahlen ist die richtige Ordnungszahl?</v>
      </c>
      <c r="E111" s="11" t="s">
        <v>1559</v>
      </c>
      <c r="F111" s="11">
        <v>69</v>
      </c>
      <c r="G111" s="11">
        <v>22</v>
      </c>
      <c r="H111" s="11">
        <v>92</v>
      </c>
      <c r="I111" s="11">
        <v>23</v>
      </c>
      <c r="J111" s="11" t="s">
        <v>1575</v>
      </c>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row>
    <row r="112" spans="1:53" ht="43.2" customHeight="1" x14ac:dyDescent="0.3">
      <c r="A112" s="14" t="s">
        <v>1687</v>
      </c>
      <c r="B112" s="11" t="str">
        <f t="shared" si="8"/>
        <v>Chemie Elemente Ordnungszahlen Titan</v>
      </c>
      <c r="C112" s="11" t="str">
        <f t="shared" si="9"/>
        <v>111 Titan</v>
      </c>
      <c r="D112" s="11" t="str">
        <f t="shared" si="7"/>
        <v>Titan: Welche der vier Zahlen ist die richtige Ordnungszahl?</v>
      </c>
      <c r="E112" s="11" t="s">
        <v>1560</v>
      </c>
      <c r="F112" s="11">
        <v>22</v>
      </c>
      <c r="G112" s="11">
        <v>92</v>
      </c>
      <c r="H112" s="11">
        <v>23</v>
      </c>
      <c r="I112" s="11">
        <v>1</v>
      </c>
      <c r="J112" s="11" t="s">
        <v>1575</v>
      </c>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43.2" customHeight="1" x14ac:dyDescent="0.3">
      <c r="A113" s="14" t="s">
        <v>1688</v>
      </c>
      <c r="B113" s="11" t="str">
        <f t="shared" si="8"/>
        <v>Chemie Elemente Ordnungszahlen Uran</v>
      </c>
      <c r="C113" s="11" t="str">
        <f t="shared" si="9"/>
        <v>112 Uran</v>
      </c>
      <c r="D113" s="11" t="str">
        <f t="shared" si="7"/>
        <v>Uran: Welche der vier Zahlen ist die richtige Ordnungszahl?</v>
      </c>
      <c r="E113" s="11" t="s">
        <v>1561</v>
      </c>
      <c r="F113" s="11">
        <v>92</v>
      </c>
      <c r="G113" s="11">
        <v>23</v>
      </c>
      <c r="H113" s="11">
        <v>1</v>
      </c>
      <c r="I113" s="11">
        <v>74</v>
      </c>
      <c r="J113" s="11" t="s">
        <v>1575</v>
      </c>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row>
    <row r="114" spans="1:53" ht="43.2" customHeight="1" x14ac:dyDescent="0.3">
      <c r="A114" s="14" t="s">
        <v>1689</v>
      </c>
      <c r="B114" s="11" t="str">
        <f t="shared" si="8"/>
        <v>Chemie Elemente Ordnungszahlen Vanadium</v>
      </c>
      <c r="C114" s="11" t="str">
        <f t="shared" si="9"/>
        <v>113 Vanadium</v>
      </c>
      <c r="D114" s="11" t="str">
        <f t="shared" si="7"/>
        <v>Vanadium: Welche der vier Zahlen ist die richtige Ordnungszahl?</v>
      </c>
      <c r="E114" s="11" t="s">
        <v>1562</v>
      </c>
      <c r="F114" s="11">
        <v>23</v>
      </c>
      <c r="G114" s="11">
        <v>1</v>
      </c>
      <c r="H114" s="11">
        <v>74</v>
      </c>
      <c r="I114" s="11">
        <v>54</v>
      </c>
      <c r="J114" s="11" t="s">
        <v>1575</v>
      </c>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row>
    <row r="115" spans="1:53" ht="43.2" customHeight="1" x14ac:dyDescent="0.3">
      <c r="A115" s="14" t="s">
        <v>1690</v>
      </c>
      <c r="B115" s="11" t="str">
        <f t="shared" si="8"/>
        <v>Chemie Elemente Ordnungszahlen Wasserstoff(Hydrogenium)</v>
      </c>
      <c r="C115" s="11" t="str">
        <f t="shared" si="9"/>
        <v>114 Wasserstoff(Hydrogenium)</v>
      </c>
      <c r="D115" s="11" t="str">
        <f t="shared" si="7"/>
        <v>Wasserstoff(Hydrogenium): Welche der vier Zahlen ist die richtige Ordnungszahl?</v>
      </c>
      <c r="E115" s="11" t="s">
        <v>1563</v>
      </c>
      <c r="F115" s="11">
        <v>1</v>
      </c>
      <c r="G115" s="11">
        <v>74</v>
      </c>
      <c r="H115" s="11">
        <v>54</v>
      </c>
      <c r="I115" s="11">
        <v>70</v>
      </c>
      <c r="J115" s="11" t="s">
        <v>1575</v>
      </c>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row>
    <row r="116" spans="1:53" ht="43.2" customHeight="1" x14ac:dyDescent="0.3">
      <c r="A116" s="14" t="s">
        <v>1691</v>
      </c>
      <c r="B116" s="11" t="str">
        <f t="shared" si="8"/>
        <v>Chemie Elemente Ordnungszahlen Wolfram</v>
      </c>
      <c r="C116" s="11" t="str">
        <f t="shared" si="9"/>
        <v>115 Wolfram</v>
      </c>
      <c r="D116" s="11" t="str">
        <f t="shared" si="7"/>
        <v>Wolfram: Welche der vier Zahlen ist die richtige Ordnungszahl?</v>
      </c>
      <c r="E116" s="11" t="s">
        <v>1564</v>
      </c>
      <c r="F116" s="11">
        <v>74</v>
      </c>
      <c r="G116" s="11">
        <v>54</v>
      </c>
      <c r="H116" s="11">
        <v>70</v>
      </c>
      <c r="I116" s="11">
        <v>39</v>
      </c>
      <c r="J116" s="11" t="s">
        <v>1575</v>
      </c>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row>
    <row r="117" spans="1:53" ht="43.2" customHeight="1" x14ac:dyDescent="0.3">
      <c r="A117" s="14" t="s">
        <v>1692</v>
      </c>
      <c r="B117" s="11" t="str">
        <f t="shared" si="8"/>
        <v>Chemie Elemente Ordnungszahlen Xenon</v>
      </c>
      <c r="C117" s="11" t="str">
        <f t="shared" si="9"/>
        <v>116 Xenon</v>
      </c>
      <c r="D117" s="11" t="str">
        <f t="shared" si="7"/>
        <v>Xenon: Welche der vier Zahlen ist die richtige Ordnungszahl?</v>
      </c>
      <c r="E117" s="11" t="s">
        <v>1565</v>
      </c>
      <c r="F117" s="11">
        <v>54</v>
      </c>
      <c r="G117" s="11">
        <v>70</v>
      </c>
      <c r="H117" s="11">
        <v>39</v>
      </c>
      <c r="I117" s="11">
        <v>30</v>
      </c>
      <c r="J117" s="11" t="s">
        <v>1575</v>
      </c>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row>
    <row r="118" spans="1:53" ht="43.2" customHeight="1" x14ac:dyDescent="0.3">
      <c r="A118" s="14" t="s">
        <v>1693</v>
      </c>
      <c r="B118" s="11" t="str">
        <f t="shared" si="8"/>
        <v>Chemie Elemente Ordnungszahlen Ytterbium</v>
      </c>
      <c r="C118" s="11" t="str">
        <f t="shared" si="9"/>
        <v>117 Ytterbium</v>
      </c>
      <c r="D118" s="11" t="str">
        <f t="shared" si="7"/>
        <v>Ytterbium: Welche der vier Zahlen ist die richtige Ordnungszahl?</v>
      </c>
      <c r="E118" s="11" t="s">
        <v>1566</v>
      </c>
      <c r="F118" s="11">
        <v>70</v>
      </c>
      <c r="G118" s="11">
        <v>39</v>
      </c>
      <c r="H118" s="11">
        <v>30</v>
      </c>
      <c r="I118" s="11">
        <v>50</v>
      </c>
      <c r="J118" s="11" t="s">
        <v>1575</v>
      </c>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1:53" ht="43.2" customHeight="1" x14ac:dyDescent="0.3">
      <c r="A119" s="14" t="s">
        <v>1694</v>
      </c>
      <c r="B119" s="11" t="str">
        <f t="shared" si="8"/>
        <v>Chemie Elemente Ordnungszahlen Yttrium</v>
      </c>
      <c r="C119" s="11" t="str">
        <f t="shared" si="9"/>
        <v>118 Yttrium</v>
      </c>
      <c r="D119" s="11" t="str">
        <f t="shared" si="7"/>
        <v>Yttrium: Welche der vier Zahlen ist die richtige Ordnungszahl?</v>
      </c>
      <c r="E119" s="11" t="s">
        <v>1567</v>
      </c>
      <c r="F119" s="11">
        <v>39</v>
      </c>
      <c r="G119" s="11">
        <v>30</v>
      </c>
      <c r="H119" s="11">
        <v>50</v>
      </c>
      <c r="I119" s="11">
        <v>40</v>
      </c>
      <c r="J119" s="11" t="s">
        <v>1575</v>
      </c>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row>
    <row r="120" spans="1:53" ht="43.2" customHeight="1" x14ac:dyDescent="0.3">
      <c r="A120" s="14" t="s">
        <v>1695</v>
      </c>
      <c r="B120" s="11" t="str">
        <f t="shared" si="8"/>
        <v>Chemie Elemente Ordnungszahlen Zink</v>
      </c>
      <c r="C120" s="11" t="str">
        <f t="shared" si="9"/>
        <v>119 Zink</v>
      </c>
      <c r="D120" s="11" t="str">
        <f t="shared" si="7"/>
        <v>Zink: Welche der vier Zahlen ist die richtige Ordnungszahl?</v>
      </c>
      <c r="E120" s="11" t="s">
        <v>1568</v>
      </c>
      <c r="F120" s="11">
        <v>30</v>
      </c>
      <c r="G120" s="11">
        <v>50</v>
      </c>
      <c r="H120" s="11">
        <v>40</v>
      </c>
      <c r="I120" s="11">
        <v>89</v>
      </c>
      <c r="J120" s="11" t="s">
        <v>1575</v>
      </c>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row>
    <row r="121" spans="1:53" ht="43.2" customHeight="1" x14ac:dyDescent="0.3">
      <c r="A121" s="14" t="s">
        <v>1696</v>
      </c>
      <c r="B121" s="11" t="str">
        <f t="shared" si="8"/>
        <v>Chemie Elemente Ordnungszahlen Zinn (Stannum)</v>
      </c>
      <c r="C121" s="11" t="str">
        <f t="shared" si="9"/>
        <v>120 Zinn (Stannum)</v>
      </c>
      <c r="D121" s="11" t="str">
        <f t="shared" si="7"/>
        <v>Zinn (Stannum): Welche der vier Zahlen ist die richtige Ordnungszahl?</v>
      </c>
      <c r="E121" s="11" t="s">
        <v>1569</v>
      </c>
      <c r="F121" s="11">
        <v>50</v>
      </c>
      <c r="G121" s="11">
        <v>40</v>
      </c>
      <c r="H121" s="11">
        <v>89</v>
      </c>
      <c r="I121" s="11">
        <v>13</v>
      </c>
      <c r="J121" s="11" t="s">
        <v>1575</v>
      </c>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row>
    <row r="122" spans="1:53" ht="43.2" customHeight="1" x14ac:dyDescent="0.3">
      <c r="A122" s="14" t="s">
        <v>1697</v>
      </c>
      <c r="B122" s="11" t="str">
        <f t="shared" si="8"/>
        <v>Chemie Elemente Ordnungszahlen Zirconium</v>
      </c>
      <c r="C122" s="11" t="str">
        <f t="shared" si="9"/>
        <v>121 Zirconium</v>
      </c>
      <c r="D122" s="11" t="str">
        <f t="shared" si="7"/>
        <v>Zirconium: Welche der vier Zahlen ist die richtige Ordnungszahl?</v>
      </c>
      <c r="E122" s="11" t="s">
        <v>1570</v>
      </c>
      <c r="F122" s="11">
        <v>40</v>
      </c>
      <c r="G122" s="11">
        <v>89</v>
      </c>
      <c r="H122" s="11">
        <v>13</v>
      </c>
      <c r="I122" s="11">
        <v>95</v>
      </c>
      <c r="J122" s="11" t="s">
        <v>1575</v>
      </c>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row>
    <row r="123" spans="1:53" ht="43.2"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row>
    <row r="124" spans="1:53" ht="43.2"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row>
    <row r="125" spans="1:53" ht="43.2"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row>
    <row r="126" spans="1:53" ht="43.2"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row>
    <row r="127" spans="1:53" ht="43.2"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row>
    <row r="128" spans="1:53" ht="43.2"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row>
    <row r="129" spans="1:53" ht="43.2"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row>
    <row r="130" spans="1:53" ht="43.2"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row>
    <row r="131" spans="1:53" ht="43.2"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row>
    <row r="132" spans="1:53" ht="43.2"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Erdkunde</vt:lpstr>
      <vt:lpstr>Geschichte</vt:lpstr>
      <vt:lpstr>Englisch</vt:lpstr>
      <vt:lpstr>Chinesisch</vt:lpstr>
      <vt:lpstr>Kleines1x1</vt:lpstr>
      <vt:lpstr>Grosses1x1</vt:lpstr>
      <vt:lpstr>Informatik</vt:lpstr>
      <vt:lpstr>Physik</vt:lpstr>
      <vt:lpstr>Chemie</vt:lpstr>
      <vt:lpstr>Biologie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wilhelm</dc:creator>
  <cp:lastModifiedBy>wilhelm</cp:lastModifiedBy>
  <dcterms:created xsi:type="dcterms:W3CDTF">2017-07-26T04:24:09Z</dcterms:created>
  <dcterms:modified xsi:type="dcterms:W3CDTF">2018-07-17T10:03:02Z</dcterms:modified>
</cp:coreProperties>
</file>