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DieseArbeitsmappe" defaultThemeVersion="166925"/>
  <mc:AlternateContent xmlns:mc="http://schemas.openxmlformats.org/markup-compatibility/2006">
    <mc:Choice Requires="x15">
      <x15ac:absPath xmlns:x15ac="http://schemas.microsoft.com/office/spreadsheetml/2010/11/ac" url="C:\Users\wilhelm\Downloads\"/>
    </mc:Choice>
  </mc:AlternateContent>
  <xr:revisionPtr revIDLastSave="0" documentId="13_ncr:1_{3E26E77D-A959-4AB2-9EDC-F3F5327B5CC1}" xr6:coauthVersionLast="47" xr6:coauthVersionMax="47" xr10:uidLastSave="{00000000-0000-0000-0000-000000000000}"/>
  <bookViews>
    <workbookView xWindow="-108" yWindow="-108" windowWidth="23256" windowHeight="13176" xr2:uid="{4F199759-8F82-44C9-BDB8-FDAAA1EF766F}"/>
  </bookViews>
  <sheets>
    <sheet name="Daten" sheetId="5" r:id="rId1"/>
    <sheet name="F_N" sheetId="6" r:id="rId2"/>
    <sheet name="F_O" sheetId="8" r:id="rId3"/>
    <sheet name="F_P" sheetId="11" r:id="rId4"/>
    <sheet name="F_Q" sheetId="14" r:id="rId5"/>
    <sheet name="H_N" sheetId="9" r:id="rId6"/>
    <sheet name="H_O" sheetId="10" r:id="rId7"/>
    <sheet name="H_P" sheetId="13"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5" i="5" l="1"/>
  <c r="Q24" i="5"/>
  <c r="P31" i="5"/>
  <c r="P32" i="5" s="1"/>
  <c r="N24" i="5"/>
  <c r="N25" i="5" s="1"/>
  <c r="P24" i="5"/>
  <c r="P25" i="5" s="1"/>
  <c r="O24" i="5"/>
  <c r="O25" i="5" s="1"/>
  <c r="G20" i="5"/>
  <c r="E20" i="5"/>
  <c r="D20" i="5"/>
  <c r="C20" i="5"/>
  <c r="B20" i="5"/>
  <c r="H19" i="5"/>
  <c r="H18" i="5"/>
  <c r="H17" i="5"/>
  <c r="H16" i="5"/>
  <c r="H15" i="5"/>
  <c r="H14" i="5"/>
  <c r="H13" i="5"/>
  <c r="H12" i="5"/>
  <c r="H11" i="5"/>
  <c r="H10" i="5"/>
  <c r="H9" i="5"/>
  <c r="H8" i="5"/>
  <c r="H7" i="5"/>
  <c r="H6" i="5"/>
  <c r="H5" i="5"/>
  <c r="H4" i="5"/>
  <c r="N31" i="5" l="1"/>
  <c r="N32" i="5" s="1"/>
  <c r="O31" i="5"/>
  <c r="O32" i="5" s="1"/>
  <c r="F20" i="5"/>
  <c r="H2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tc={B90939B2-1601-470D-9E31-D0684B14C1C5}</author>
    <author>tc={9A06915C-EED1-40AC-BE27-AC71F286665E}</author>
    <author>tc={9DD99CDB-BB66-4F04-A4B2-32714B2E2330}</author>
  </authors>
  <commentList>
    <comment ref="B3" authorId="0" shapeId="0" xr:uid="{B90939B2-1601-470D-9E31-D0684B14C1C5}">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https://de.wikipedia.org/wiki/Land_(Deutschland)#Politik</t>
      </text>
    </comment>
    <comment ref="I24" authorId="1" shapeId="0" xr:uid="{9A06915C-EED1-40AC-BE27-AC71F286665E}">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Der Korrelationskoeffizient ist ein Maß für den Grad des linearen Zusammenhangs zwischen zwei mindestens intervallskalierten Merkmalen, das nicht von den Maßeinheiten der Messung abhängt und somit dimensionslos ist. Er kann Werte zwischen-1 und +1 annehmen. Bei einem Wert von +1 besteht ein vollständig positiver linearer Zusammenhang zwischen den betrachteten Merkmalen. Bei einem Wert von -1 besteht ein vollständig negativer linearer Zusammenhang zwischen den betrachteten Merkmalen.Wenn der Korrelationskoeffizient den Wert 0 aufweist, hängen die beiden Merkmale überhaupt nicht linear voneinander ab.</t>
      </text>
    </comment>
    <comment ref="I31" authorId="2" shapeId="0" xr:uid="{9DD99CDB-BB66-4F04-A4B2-32714B2E233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Die Funktion KORREL gibt den Korrelationskoeffizienten zweier Zellbereiche zurück. Mithilfe des Korrelationskoeffizienten lässt sich feststellen, ob es eine Beziehung zwischen zwei Eigenschaften gibt. Sie können beispielsweise die Beziehung zwischen der Durchschnittstemperatur eines Orts und dem Einsatz von Klimaanlagen untersuchen.</t>
      </text>
    </comment>
  </commentList>
</comments>
</file>

<file path=xl/sharedStrings.xml><?xml version="1.0" encoding="utf-8"?>
<sst xmlns="http://schemas.openxmlformats.org/spreadsheetml/2006/main" count="114" uniqueCount="83">
  <si>
    <t>https://www.rki.de/DE/Content/InfAZ/N/Neuartiges_Coronavirus/Fallzahlen.html</t>
  </si>
  <si>
    <t>Bundesland</t>
  </si>
  <si>
    <t>Einwohner in Mio</t>
  </si>
  <si>
    <t>Anzahl der Fälle</t>
  </si>
  <si>
    <t>Differenz zum Vortag</t>
  </si>
  <si>
    <t>Fälle in den letzten 7 Tagen</t>
  </si>
  <si>
    <t>7 Tage Inzidenz</t>
  </si>
  <si>
    <t>Todesfälle</t>
  </si>
  <si>
    <t>Baden-Württemberg</t>
  </si>
  <si>
    <t>Bayern</t>
  </si>
  <si>
    <t>Berlin</t>
  </si>
  <si>
    <t>Brandenburg</t>
  </si>
  <si>
    <t>Hessen</t>
  </si>
  <si>
    <t>Mecklenburg-Vorpommern</t>
  </si>
  <si>
    <t>Niedersachsen</t>
  </si>
  <si>
    <t>Nordrhein-Westfalen</t>
  </si>
  <si>
    <t>Rheinland-Pfalz</t>
  </si>
  <si>
    <t>Saarland</t>
  </si>
  <si>
    <t>Sachsen</t>
  </si>
  <si>
    <t>Sachsen-Anhalt</t>
  </si>
  <si>
    <t>Schleswig-Holstein</t>
  </si>
  <si>
    <t>Thüringen</t>
  </si>
  <si>
    <t>Bremen</t>
  </si>
  <si>
    <t>Hamburg</t>
  </si>
  <si>
    <t>Gesamt</t>
  </si>
  <si>
    <t>Gesamtzahl bisher verabreichter Impfungen</t>
  </si>
  <si>
    <t>Gesamtzahl  mindestens einmal Geimpfter*</t>
  </si>
  <si>
    <t>Gesamtzahl vollständig Geimpfter*</t>
  </si>
  <si>
    <t>Gesamtzahl Personen mit Auffrischimpfung*</t>
  </si>
  <si>
    <t>Impfquote mindestens einmal geimpft</t>
  </si>
  <si>
    <t>Impfquote vollständig geimpft</t>
  </si>
  <si>
    <t>Impfquote Auffrischimpfung</t>
  </si>
  <si>
    <t>Gesamt*</t>
  </si>
  <si>
    <t>12-17 Jahre</t>
  </si>
  <si>
    <t>18+ Jahre</t>
  </si>
  <si>
    <t>18-59 Jahre**</t>
  </si>
  <si>
    <t>60+ Jahre**</t>
  </si>
  <si>
    <t>18-59 Jahre</t>
  </si>
  <si>
    <t>60+ Jahre</t>
  </si>
  <si>
    <t>Korrelation zwischen 7 Tage Inzidenz (Spalte F) und Impfquote</t>
  </si>
  <si>
    <t>Korrelation zwischen Toten pro Million (Spalte H) und Impfquote</t>
  </si>
  <si>
    <t>y = -0,0187x + 80,458</t>
  </si>
  <si>
    <t>R²</t>
  </si>
  <si>
    <t>Diagrammblatt</t>
  </si>
  <si>
    <t>F_N</t>
  </si>
  <si>
    <t>y = -0,0371x + 69,2</t>
  </si>
  <si>
    <t>F_O</t>
  </si>
  <si>
    <t>Korrelation der  Impfquote 12-17 mindestens einmal geimpft mit der 7 Tage-Inzidenz (F_O)</t>
  </si>
  <si>
    <t>Korrelation der Gesamt*-Impfquote mindestens einmal geimpft mit der 7 Tage-Inzidenz (F_N)</t>
  </si>
  <si>
    <t>H_N</t>
  </si>
  <si>
    <t>Korrelation der Gesamt*-Impfquote mindestens einmal geimpft mit den Toten pro Million (H_N)</t>
  </si>
  <si>
    <t>Korrelation der  Impfquote 12-17 mindestens einmal geimpft mit den Toten pro Million (H_O)</t>
  </si>
  <si>
    <t>y = -0,0072x + 82,575</t>
  </si>
  <si>
    <t>https://statologie.de/methode-kleinste-quadrate-excel/</t>
  </si>
  <si>
    <t>https://www.google.com/search?q=Methode+der+kleinsten+Quadrate+Excel+korrel</t>
  </si>
  <si>
    <t>https://de.wikipedia.org/wiki/Methode_der_kleinsten_Quadrate</t>
  </si>
  <si>
    <t>y = -0,0129x + 71,553</t>
  </si>
  <si>
    <t>H_O</t>
  </si>
  <si>
    <t>Datenquelle für Bereich C3 bis G19:</t>
  </si>
  <si>
    <t>https://www.rki.de/DE/Content/InfAZ/N/Neuartiges_Coronavirus/Daten/Impfquotenmonitoring.xlsx</t>
  </si>
  <si>
    <t>Datenquelle für Bereich I1 bis AB19</t>
  </si>
  <si>
    <t xml:space="preserve"> </t>
  </si>
  <si>
    <t>https://www.youtube.com/watch?v=cKZmMoybpIY</t>
  </si>
  <si>
    <t>Details zur Aufbereitung stehen im YouTube-Video</t>
  </si>
  <si>
    <t>Tote pro Million</t>
  </si>
  <si>
    <t>https://www.uni-due.de/dataedu/korrelation-vs-kausalitat</t>
  </si>
  <si>
    <t>Eine Korrelation misst die Stärke einer statistischen Beziehung von zwei Variablen zueinander</t>
  </si>
  <si>
    <t>Kausalität ist die Beziehung zwischen Ursache und Wirkung</t>
  </si>
  <si>
    <t>y = -0,022x + 92,524</t>
  </si>
  <si>
    <t>F_P</t>
  </si>
  <si>
    <t>Stand der verwendeten Daten: 15.12. 2021</t>
  </si>
  <si>
    <t>Quellen mit Details zum Hintergrund in der Numerischen Mathematik:</t>
  </si>
  <si>
    <t>Korrelation vs. Kausalität</t>
  </si>
  <si>
    <t>Eine Erläuterung der Universität Duisburg:</t>
  </si>
  <si>
    <t>Formel zur Bestimmung des Korrelationkoeffizienten</t>
  </si>
  <si>
    <t>https://www.jmp.com/de_de/statistics-knowledge-portal/what-is-correlation/correlation-coefficient.html</t>
  </si>
  <si>
    <t>Korrelation der  Impfquote der Gesamt 18+  mindestens einmal geimpft mit der 7 Tage-Inzidenz (F_P)</t>
  </si>
  <si>
    <t>Korrelation der  Impfquote der 18-59-Jährigen,  mindestens einmal geimpft mit der 7 Tage-Inzidenz (F_Q)</t>
  </si>
  <si>
    <t>Korrelation der  Impfquote der Gesamt 18+  mindestens einmal geimpft mit den Toten pro Million (H_P)</t>
  </si>
  <si>
    <t>Korrelation der  Impfquote der 18-59-Jährigen,  mindestens einmal geimpft mit der 7 Tage-Inzidenz (H_Q)</t>
  </si>
  <si>
    <t>y = -0,0084x + 94,897</t>
  </si>
  <si>
    <t>H_P</t>
  </si>
  <si>
    <t>y = -0,0273x + 87,242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</si>
</sst>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0_-;\-* #,##0.000_-;_-* &quot;-&quot;??_-;_-@_-"/>
    <numFmt numFmtId="165" formatCode="_-* #,##0_-;\-* #,##0_-;_-* &quot;-&quot;??_-;_-@_-"/>
    <numFmt numFmtId="166" formatCode="0.0"/>
    <numFmt numFmtId="167" formatCode="#,##0.0"/>
    <numFmt numFmtId="168" formatCode="0.000"/>
    <numFmt numFmtId="169" formatCode="_-* #,##0.0000_-;\-* #,##0.0000_-;_-* &quot;-&quot;??_-;_-@_-"/>
  </numFmts>
  <fonts count="7" x14ac:knownFonts="1">
    <font>
      <sz val="11"/>
      <color theme="1"/>
      <name val="Calibri"/>
      <family val="2"/>
      <scheme val="minor"/>
    </font>
    <font>
      <sz val="11"/>
      <color theme="1"/>
      <name val="Calibri"/>
      <family val="2"/>
      <scheme val="minor"/>
    </font>
    <font>
      <u/>
      <sz val="11"/>
      <color theme="10"/>
      <name val="Calibri"/>
      <family val="2"/>
      <scheme val="minor"/>
    </font>
    <font>
      <b/>
      <sz val="11"/>
      <color theme="0"/>
      <name val="Calibri"/>
      <family val="2"/>
      <scheme val="minor"/>
    </font>
    <font>
      <sz val="11"/>
      <name val="Calibri"/>
      <family val="2"/>
    </font>
    <font>
      <b/>
      <sz val="11"/>
      <color theme="1"/>
      <name val="Calibri"/>
      <family val="2"/>
      <scheme val="minor"/>
    </font>
    <font>
      <sz val="10"/>
      <color rgb="FF1E1E1E"/>
      <name val="Segoe UI"/>
      <family val="2"/>
    </font>
  </fonts>
  <fills count="6">
    <fill>
      <patternFill patternType="none"/>
    </fill>
    <fill>
      <patternFill patternType="gray125"/>
    </fill>
    <fill>
      <patternFill patternType="solid">
        <fgColor rgb="FF4F81BD"/>
        <bgColor theme="4"/>
      </patternFill>
    </fill>
    <fill>
      <patternFill patternType="solid">
        <fgColor rgb="FF4F81BD"/>
        <bgColor indexed="64"/>
      </patternFill>
    </fill>
    <fill>
      <patternFill patternType="solid">
        <fgColor rgb="FFDCE6F1"/>
        <bgColor theme="4" tint="0.79995117038483843"/>
      </patternFill>
    </fill>
    <fill>
      <patternFill patternType="solid">
        <fgColor rgb="FFDCE6F1"/>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right style="thick">
        <color indexed="64"/>
      </right>
      <top/>
      <bottom style="medium">
        <color indexed="64"/>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4" fillId="0" borderId="0"/>
    <xf numFmtId="43" fontId="1" fillId="0" borderId="0" applyFont="0" applyFill="0" applyBorder="0" applyAlignment="0" applyProtection="0"/>
  </cellStyleXfs>
  <cellXfs count="72">
    <xf numFmtId="0" fontId="0" fillId="0" borderId="0" xfId="0"/>
    <xf numFmtId="0" fontId="2" fillId="0" borderId="0" xfId="2"/>
    <xf numFmtId="164" fontId="0" fillId="0" borderId="0" xfId="1" applyNumberFormat="1" applyFont="1"/>
    <xf numFmtId="0" fontId="0" fillId="0" borderId="0" xfId="0" applyAlignment="1">
      <alignment horizontal="center" vertical="center" wrapText="1"/>
    </xf>
    <xf numFmtId="164" fontId="0"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3" fontId="0" fillId="0" borderId="1" xfId="0" applyNumberFormat="1" applyBorder="1" applyAlignment="1">
      <alignment vertical="center"/>
    </xf>
    <xf numFmtId="3" fontId="0" fillId="0" borderId="2" xfId="0" applyNumberFormat="1" applyBorder="1" applyAlignment="1">
      <alignment vertical="center"/>
    </xf>
    <xf numFmtId="166" fontId="0" fillId="0" borderId="2" xfId="0" applyNumberFormat="1" applyBorder="1" applyAlignment="1">
      <alignment vertical="center"/>
    </xf>
    <xf numFmtId="3" fontId="0" fillId="0" borderId="3" xfId="0" applyNumberFormat="1" applyBorder="1" applyAlignment="1">
      <alignment vertical="center"/>
    </xf>
    <xf numFmtId="3" fontId="0" fillId="0" borderId="4" xfId="0" applyNumberFormat="1" applyBorder="1" applyAlignment="1">
      <alignment vertical="center"/>
    </xf>
    <xf numFmtId="3" fontId="0" fillId="0" borderId="0" xfId="0" applyNumberFormat="1" applyBorder="1" applyAlignment="1">
      <alignment vertical="center"/>
    </xf>
    <xf numFmtId="166" fontId="0" fillId="0" borderId="0" xfId="0" applyNumberFormat="1" applyBorder="1" applyAlignment="1">
      <alignment vertical="center"/>
    </xf>
    <xf numFmtId="3" fontId="0" fillId="0" borderId="5" xfId="0" applyNumberFormat="1" applyBorder="1" applyAlignment="1">
      <alignment vertical="center"/>
    </xf>
    <xf numFmtId="0" fontId="0" fillId="0" borderId="0" xfId="0" applyBorder="1" applyAlignment="1">
      <alignment vertical="center"/>
    </xf>
    <xf numFmtId="0" fontId="0" fillId="0" borderId="5" xfId="0" applyBorder="1" applyAlignment="1">
      <alignment vertical="center"/>
    </xf>
    <xf numFmtId="3" fontId="0" fillId="0" borderId="6" xfId="0" applyNumberFormat="1" applyBorder="1" applyAlignment="1">
      <alignment vertical="center"/>
    </xf>
    <xf numFmtId="3" fontId="0" fillId="0" borderId="7" xfId="0" applyNumberFormat="1" applyBorder="1" applyAlignment="1">
      <alignment vertical="center"/>
    </xf>
    <xf numFmtId="166" fontId="0" fillId="0" borderId="7" xfId="0" applyNumberFormat="1" applyBorder="1" applyAlignment="1">
      <alignment vertical="center"/>
    </xf>
    <xf numFmtId="3" fontId="0" fillId="0" borderId="8" xfId="0" applyNumberFormat="1" applyBorder="1" applyAlignment="1">
      <alignment vertical="center"/>
    </xf>
    <xf numFmtId="167" fontId="0" fillId="0" borderId="0" xfId="0" applyNumberFormat="1" applyAlignment="1">
      <alignment vertical="center"/>
    </xf>
    <xf numFmtId="0" fontId="0" fillId="0" borderId="0" xfId="0"/>
    <xf numFmtId="0" fontId="3" fillId="3" borderId="10" xfId="0" applyFont="1" applyFill="1" applyBorder="1" applyAlignment="1">
      <alignment horizontal="center" vertical="center"/>
    </xf>
    <xf numFmtId="3" fontId="1" fillId="4" borderId="10" xfId="4" applyNumberFormat="1" applyFont="1" applyFill="1" applyBorder="1"/>
    <xf numFmtId="166" fontId="1" fillId="4" borderId="10" xfId="4" applyNumberFormat="1" applyFont="1" applyFill="1" applyBorder="1"/>
    <xf numFmtId="3" fontId="1" fillId="0" borderId="10" xfId="4" applyNumberFormat="1" applyFont="1" applyFill="1" applyBorder="1"/>
    <xf numFmtId="166" fontId="1" fillId="0" borderId="10" xfId="4" applyNumberFormat="1" applyFont="1" applyFill="1" applyBorder="1"/>
    <xf numFmtId="3" fontId="1" fillId="5" borderId="10" xfId="4" applyNumberFormat="1" applyFont="1" applyFill="1" applyBorder="1"/>
    <xf numFmtId="166" fontId="1" fillId="5" borderId="10" xfId="4" applyNumberFormat="1" applyFont="1" applyFill="1" applyBorder="1"/>
    <xf numFmtId="166" fontId="1" fillId="0" borderId="10" xfId="4" applyNumberFormat="1" applyFont="1" applyFill="1" applyBorder="1" applyAlignment="1">
      <alignment horizontal="right"/>
    </xf>
    <xf numFmtId="166" fontId="1" fillId="0" borderId="10" xfId="4" quotePrefix="1" applyNumberFormat="1" applyFont="1" applyFill="1" applyBorder="1" applyAlignment="1">
      <alignment horizontal="right"/>
    </xf>
    <xf numFmtId="166" fontId="1" fillId="5" borderId="10" xfId="4" applyNumberFormat="1" applyFont="1" applyFill="1" applyBorder="1" applyAlignment="1">
      <alignment horizontal="right"/>
    </xf>
    <xf numFmtId="166" fontId="1" fillId="4" borderId="10" xfId="4" applyNumberFormat="1" applyFont="1" applyFill="1" applyBorder="1" applyAlignment="1">
      <alignment horizontal="right"/>
    </xf>
    <xf numFmtId="0" fontId="0" fillId="0" borderId="0" xfId="0" applyAlignment="1">
      <alignment wrapText="1"/>
    </xf>
    <xf numFmtId="168" fontId="0" fillId="0" borderId="0" xfId="1" applyNumberFormat="1" applyFont="1"/>
    <xf numFmtId="169" fontId="0" fillId="0" borderId="0" xfId="1" applyNumberFormat="1" applyFont="1"/>
    <xf numFmtId="0" fontId="2" fillId="0" borderId="0" xfId="2" applyAlignment="1">
      <alignment vertical="top"/>
    </xf>
    <xf numFmtId="0" fontId="0" fillId="0" borderId="0" xfId="0" applyAlignment="1">
      <alignment horizontal="left" vertical="top"/>
    </xf>
    <xf numFmtId="0" fontId="5" fillId="0" borderId="0" xfId="0" applyFont="1"/>
    <xf numFmtId="0" fontId="6" fillId="0" borderId="0" xfId="0" applyFont="1" applyAlignment="1">
      <alignment horizontal="left" vertical="center" wrapText="1"/>
    </xf>
    <xf numFmtId="3" fontId="1" fillId="4" borderId="19" xfId="0" applyNumberFormat="1" applyFont="1" applyFill="1" applyBorder="1" applyAlignment="1">
      <alignment horizontal="left" indent="1"/>
    </xf>
    <xf numFmtId="3" fontId="1" fillId="0" borderId="19" xfId="0" applyNumberFormat="1" applyFont="1" applyFill="1" applyBorder="1" applyAlignment="1">
      <alignment horizontal="left" indent="1"/>
    </xf>
    <xf numFmtId="3" fontId="1" fillId="5" borderId="19" xfId="0" applyNumberFormat="1" applyFont="1" applyFill="1" applyBorder="1" applyAlignment="1">
      <alignment horizontal="left" indent="1"/>
    </xf>
    <xf numFmtId="3" fontId="0" fillId="0" borderId="19" xfId="0" applyNumberFormat="1" applyFont="1" applyFill="1" applyBorder="1" applyAlignment="1">
      <alignment horizontal="left" indent="1"/>
    </xf>
    <xf numFmtId="0" fontId="0" fillId="0" borderId="20" xfId="0" applyBorder="1" applyAlignment="1">
      <alignment horizontal="left" indent="1"/>
    </xf>
    <xf numFmtId="0" fontId="5" fillId="0" borderId="20" xfId="0" applyFont="1" applyBorder="1" applyAlignment="1">
      <alignment horizontal="left" vertical="top" indent="1"/>
    </xf>
    <xf numFmtId="0" fontId="0" fillId="0" borderId="20" xfId="0" applyBorder="1" applyAlignment="1">
      <alignment horizontal="left" vertical="top" indent="1"/>
    </xf>
    <xf numFmtId="0" fontId="2" fillId="0" borderId="20" xfId="2" applyBorder="1" applyAlignment="1">
      <alignment horizontal="left" vertical="top" indent="1"/>
    </xf>
    <xf numFmtId="0" fontId="2" fillId="0" borderId="20" xfId="2" applyBorder="1" applyAlignment="1">
      <alignment horizontal="left" inden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12" xfId="0" applyFont="1" applyFill="1" applyBorder="1" applyAlignment="1">
      <alignment horizontal="center" vertical="center"/>
    </xf>
    <xf numFmtId="0" fontId="3" fillId="2" borderId="16" xfId="0" applyFont="1" applyFill="1" applyBorder="1" applyAlignment="1">
      <alignment horizontal="left" vertical="center" wrapText="1" indent="1"/>
    </xf>
    <xf numFmtId="0" fontId="3" fillId="2" borderId="17" xfId="0" applyFont="1" applyFill="1" applyBorder="1" applyAlignment="1">
      <alignment horizontal="left" vertical="center" wrapText="1" indent="1"/>
    </xf>
    <xf numFmtId="0" fontId="3" fillId="2" borderId="18" xfId="0" applyFont="1" applyFill="1" applyBorder="1" applyAlignment="1">
      <alignment horizontal="left" vertical="center" wrapText="1" inden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165" fontId="0" fillId="0" borderId="0" xfId="1" applyNumberFormat="1" applyFont="1"/>
    <xf numFmtId="0" fontId="0" fillId="0" borderId="7" xfId="0" applyBorder="1"/>
    <xf numFmtId="164" fontId="0" fillId="0" borderId="7" xfId="0" applyNumberFormat="1" applyBorder="1"/>
    <xf numFmtId="3" fontId="0" fillId="0" borderId="7" xfId="0" applyNumberFormat="1" applyBorder="1"/>
    <xf numFmtId="167" fontId="0" fillId="0" borderId="7" xfId="0" applyNumberFormat="1" applyBorder="1"/>
    <xf numFmtId="0" fontId="0" fillId="0" borderId="21" xfId="0" applyBorder="1" applyAlignment="1">
      <alignment horizontal="left" indent="1"/>
    </xf>
    <xf numFmtId="0" fontId="0" fillId="0" borderId="22" xfId="0" applyBorder="1"/>
    <xf numFmtId="0" fontId="0" fillId="0" borderId="0" xfId="0" applyAlignment="1">
      <alignment vertical="top"/>
    </xf>
    <xf numFmtId="0" fontId="0" fillId="0" borderId="20" xfId="0" applyBorder="1" applyAlignment="1">
      <alignment horizontal="left" vertical="top"/>
    </xf>
    <xf numFmtId="0" fontId="0" fillId="0" borderId="0" xfId="0" applyAlignment="1">
      <alignment vertical="top" wrapText="1"/>
    </xf>
    <xf numFmtId="0" fontId="5" fillId="0" borderId="0" xfId="0" applyFont="1" applyAlignment="1">
      <alignment vertical="top"/>
    </xf>
    <xf numFmtId="0" fontId="5" fillId="0" borderId="20" xfId="0" applyFont="1" applyBorder="1" applyAlignment="1">
      <alignment horizontal="left" indent="1"/>
    </xf>
  </cellXfs>
  <cellStyles count="5">
    <cellStyle name="Komma" xfId="1" builtinId="3"/>
    <cellStyle name="Komma 2" xfId="4" xr:uid="{6187A3E1-AB08-407D-B2B9-C387EF849D6F}"/>
    <cellStyle name="Link" xfId="2" builtinId="8"/>
    <cellStyle name="Standard" xfId="0" builtinId="0"/>
    <cellStyle name="Standard 2" xfId="3" xr:uid="{841E4816-0CC3-4FCB-827F-E867FCC80EF5}"/>
  </cellStyles>
  <dxfs count="4">
    <dxf>
      <font>
        <color rgb="FF9C0006"/>
      </font>
      <fill>
        <patternFill>
          <bgColor rgb="FFFFC7CE"/>
        </patternFill>
      </fill>
    </dxf>
    <dxf>
      <fill>
        <patternFill>
          <bgColor theme="9" tint="0.39994506668294322"/>
        </patternFill>
      </fill>
    </dxf>
    <dxf>
      <font>
        <color rgb="FF9C0006"/>
      </font>
      <fill>
        <patternFill>
          <bgColor rgb="FFFFC7CE"/>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chartsheet" Target="chartsheets/sheet6.xml"/><Relationship Id="rId12" Type="http://schemas.microsoft.com/office/2017/10/relationships/person" Target="persons/perso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sharedStrings" Target="sharedStrings.xml"/><Relationship Id="rId5" Type="http://schemas.openxmlformats.org/officeDocument/2006/relationships/chartsheet" Target="chartsheets/sheet4.xml"/><Relationship Id="rId10" Type="http://schemas.openxmlformats.org/officeDocument/2006/relationships/styles" Target="styles.xml"/><Relationship Id="rId4" Type="http://schemas.openxmlformats.org/officeDocument/2006/relationships/chartsheet" Target="chartsheets/sheet3.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Daten!$Q$30</c:f>
          <c:strCache>
            <c:ptCount val="1"/>
            <c:pt idx="0">
              <c:v>Korrelation der  Impfquote der 18-59-Jährigen,  mindestens einmal geimpft mit der 7 Tage-Inzidenz (H_Q)</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1043601311560942"/>
                  <c:y val="0.10236576618209244"/>
                </c:manualLayout>
              </c:layout>
              <c:numFmt formatCode="General" sourceLinked="0"/>
              <c:spPr>
                <a:noFill/>
                <a:ln>
                  <a:noFill/>
                </a:ln>
                <a:effectLst/>
              </c:spPr>
              <c:txPr>
                <a:bodyPr rot="0" spcFirstLastPara="1" vertOverflow="ellipsis" vert="horz" wrap="square" anchor="ctr" anchorCtr="1"/>
                <a:lstStyle/>
                <a:p>
                  <a:pPr>
                    <a:defRPr sz="3200" b="0" i="0" u="none" strike="noStrike" kern="1200" baseline="0">
                      <a:solidFill>
                        <a:schemeClr val="tx1">
                          <a:lumMod val="65000"/>
                          <a:lumOff val="35000"/>
                        </a:schemeClr>
                      </a:solidFill>
                      <a:latin typeface="+mn-lt"/>
                      <a:ea typeface="+mn-ea"/>
                      <a:cs typeface="+mn-cs"/>
                    </a:defRPr>
                  </a:pPr>
                  <a:endParaRPr lang="de-DE"/>
                </a:p>
              </c:txPr>
            </c:trendlineLbl>
          </c:trendline>
          <c:xVal>
            <c:numRef>
              <c:f>Daten!$H$4:$H$19</c:f>
              <c:numCache>
                <c:formatCode>#,##0.0</c:formatCode>
                <c:ptCount val="16"/>
                <c:pt idx="0">
                  <c:v>1120.1445347786812</c:v>
                </c:pt>
                <c:pt idx="1">
                  <c:v>1435.4209681119523</c:v>
                </c:pt>
                <c:pt idx="2">
                  <c:v>1078.7379972565159</c:v>
                </c:pt>
                <c:pt idx="3">
                  <c:v>1746.0191082802548</c:v>
                </c:pt>
                <c:pt idx="4">
                  <c:v>837.48169838945819</c:v>
                </c:pt>
                <c:pt idx="5">
                  <c:v>1047.8001086366105</c:v>
                </c:pt>
                <c:pt idx="6">
                  <c:v>1334.6632620491541</c:v>
                </c:pt>
                <c:pt idx="7">
                  <c:v>869.56521739130426</c:v>
                </c:pt>
                <c:pt idx="8">
                  <c:v>828.86494612878971</c:v>
                </c:pt>
                <c:pt idx="9">
                  <c:v>1095.0761166564434</c:v>
                </c:pt>
                <c:pt idx="10">
                  <c:v>1085.4345165238678</c:v>
                </c:pt>
                <c:pt idx="11">
                  <c:v>1183.6528758829465</c:v>
                </c:pt>
                <c:pt idx="12">
                  <c:v>2892.8396272682685</c:v>
                </c:pt>
                <c:pt idx="13">
                  <c:v>1810.2355072463768</c:v>
                </c:pt>
                <c:pt idx="14">
                  <c:v>636.52053848809112</c:v>
                </c:pt>
                <c:pt idx="15">
                  <c:v>2532.8978068128795</c:v>
                </c:pt>
              </c:numCache>
            </c:numRef>
          </c:xVal>
          <c:yVal>
            <c:numRef>
              <c:f>Daten!$Q$4:$Q$19</c:f>
              <c:numCache>
                <c:formatCode>0.0</c:formatCode>
                <c:ptCount val="16"/>
                <c:pt idx="0">
                  <c:v>74.2</c:v>
                </c:pt>
                <c:pt idx="1">
                  <c:v>74.5</c:v>
                </c:pt>
                <c:pt idx="2">
                  <c:v>78.5</c:v>
                </c:pt>
                <c:pt idx="3">
                  <c:v>65</c:v>
                </c:pt>
                <c:pt idx="4">
                  <c:v>95.7</c:v>
                </c:pt>
                <c:pt idx="5">
                  <c:v>85.7</c:v>
                </c:pt>
                <c:pt idx="6">
                  <c:v>77.3</c:v>
                </c:pt>
                <c:pt idx="7">
                  <c:v>72.7</c:v>
                </c:pt>
                <c:pt idx="8">
                  <c:v>76.400000000000006</c:v>
                </c:pt>
                <c:pt idx="9">
                  <c:v>80.599999999999994</c:v>
                </c:pt>
                <c:pt idx="10">
                  <c:v>76.3</c:v>
                </c:pt>
                <c:pt idx="11">
                  <c:v>81.599999999999994</c:v>
                </c:pt>
                <c:pt idx="12">
                  <c:v>62.6</c:v>
                </c:pt>
                <c:pt idx="13">
                  <c:v>68.2</c:v>
                </c:pt>
                <c:pt idx="14">
                  <c:v>82.8</c:v>
                </c:pt>
                <c:pt idx="15">
                  <c:v>66.900000000000006</c:v>
                </c:pt>
              </c:numCache>
            </c:numRef>
          </c:yVal>
          <c:smooth val="0"/>
          <c:extLst>
            <c:ext xmlns:c16="http://schemas.microsoft.com/office/drawing/2014/chart" uri="{C3380CC4-5D6E-409C-BE32-E72D297353CC}">
              <c16:uniqueId val="{00000000-BC6B-414B-82E5-D069EA91E09A}"/>
            </c:ext>
          </c:extLst>
        </c:ser>
        <c:dLbls>
          <c:showLegendKey val="0"/>
          <c:showVal val="0"/>
          <c:showCatName val="0"/>
          <c:showSerName val="0"/>
          <c:showPercent val="0"/>
          <c:showBubbleSize val="0"/>
        </c:dLbls>
        <c:axId val="702215288"/>
        <c:axId val="702216928"/>
      </c:scatterChart>
      <c:valAx>
        <c:axId val="7022152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02216928"/>
        <c:crosses val="autoZero"/>
        <c:crossBetween val="midCat"/>
      </c:valAx>
      <c:valAx>
        <c:axId val="7022169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0221528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Daten!$N$23</c:f>
          <c:strCache>
            <c:ptCount val="1"/>
            <c:pt idx="0">
              <c:v>Korrelation der Gesamt*-Impfquote mindestens einmal geimpft mit der 7 Tage-Inzidenz (F_N)</c:v>
            </c:pt>
          </c:strCache>
        </c:strRef>
      </c:tx>
      <c:layout>
        <c:manualLayout>
          <c:xMode val="edge"/>
          <c:yMode val="edge"/>
          <c:x val="8.3059965572840219E-2"/>
          <c:y val="2.10288861829224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7.5909054829823797E-2"/>
                  <c:y val="0.11663392306307248"/>
                </c:manualLayout>
              </c:layout>
              <c:numFmt formatCode="General" sourceLinked="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e-DE"/>
                </a:p>
              </c:txPr>
            </c:trendlineLbl>
          </c:trendline>
          <c:xVal>
            <c:numRef>
              <c:f>Daten!$F$4:$F$19</c:f>
              <c:numCache>
                <c:formatCode>0.0</c:formatCode>
                <c:ptCount val="16"/>
                <c:pt idx="0">
                  <c:v>403.4</c:v>
                </c:pt>
                <c:pt idx="1">
                  <c:v>356</c:v>
                </c:pt>
                <c:pt idx="2">
                  <c:v>296.2</c:v>
                </c:pt>
                <c:pt idx="3">
                  <c:v>613.9</c:v>
                </c:pt>
                <c:pt idx="4">
                  <c:v>226.6</c:v>
                </c:pt>
                <c:pt idx="5">
                  <c:v>228.6</c:v>
                </c:pt>
                <c:pt idx="6">
                  <c:v>239.1</c:v>
                </c:pt>
                <c:pt idx="7">
                  <c:v>451.1</c:v>
                </c:pt>
                <c:pt idx="8">
                  <c:v>178.6</c:v>
                </c:pt>
                <c:pt idx="9">
                  <c:v>255.4</c:v>
                </c:pt>
                <c:pt idx="10">
                  <c:v>254.4</c:v>
                </c:pt>
                <c:pt idx="11">
                  <c:v>343.8</c:v>
                </c:pt>
                <c:pt idx="12">
                  <c:v>824</c:v>
                </c:pt>
                <c:pt idx="13">
                  <c:v>702.7</c:v>
                </c:pt>
                <c:pt idx="14">
                  <c:v>160.80000000000001</c:v>
                </c:pt>
                <c:pt idx="15">
                  <c:v>952.6</c:v>
                </c:pt>
              </c:numCache>
            </c:numRef>
          </c:xVal>
          <c:yVal>
            <c:numRef>
              <c:f>Daten!$N$4:$N$19</c:f>
              <c:numCache>
                <c:formatCode>0.0</c:formatCode>
                <c:ptCount val="16"/>
                <c:pt idx="0">
                  <c:v>70.3</c:v>
                </c:pt>
                <c:pt idx="1">
                  <c:v>70.5</c:v>
                </c:pt>
                <c:pt idx="2">
                  <c:v>74</c:v>
                </c:pt>
                <c:pt idx="3">
                  <c:v>66.2</c:v>
                </c:pt>
                <c:pt idx="4">
                  <c:v>85.3</c:v>
                </c:pt>
                <c:pt idx="5">
                  <c:v>78.099999999999994</c:v>
                </c:pt>
                <c:pt idx="6">
                  <c:v>72.7</c:v>
                </c:pt>
                <c:pt idx="7">
                  <c:v>71.099999999999994</c:v>
                </c:pt>
                <c:pt idx="8">
                  <c:v>74.8</c:v>
                </c:pt>
                <c:pt idx="9">
                  <c:v>76.599999999999994</c:v>
                </c:pt>
                <c:pt idx="10">
                  <c:v>73.900000000000006</c:v>
                </c:pt>
                <c:pt idx="11">
                  <c:v>79</c:v>
                </c:pt>
                <c:pt idx="12">
                  <c:v>62</c:v>
                </c:pt>
                <c:pt idx="13">
                  <c:v>68.7</c:v>
                </c:pt>
                <c:pt idx="14">
                  <c:v>76.599999999999994</c:v>
                </c:pt>
                <c:pt idx="15">
                  <c:v>66.5</c:v>
                </c:pt>
              </c:numCache>
            </c:numRef>
          </c:yVal>
          <c:smooth val="0"/>
          <c:extLst>
            <c:ext xmlns:c16="http://schemas.microsoft.com/office/drawing/2014/chart" uri="{C3380CC4-5D6E-409C-BE32-E72D297353CC}">
              <c16:uniqueId val="{00000001-336F-45EC-A078-D4B681CC6CD9}"/>
            </c:ext>
          </c:extLst>
        </c:ser>
        <c:dLbls>
          <c:showLegendKey val="0"/>
          <c:showVal val="0"/>
          <c:showCatName val="0"/>
          <c:showSerName val="0"/>
          <c:showPercent val="0"/>
          <c:showBubbleSize val="0"/>
        </c:dLbls>
        <c:axId val="682360008"/>
        <c:axId val="682356728"/>
      </c:scatterChart>
      <c:valAx>
        <c:axId val="68236000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2356728"/>
        <c:crosses val="autoZero"/>
        <c:crossBetween val="midCat"/>
      </c:valAx>
      <c:valAx>
        <c:axId val="6823567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236000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Daten!$O$23</c:f>
          <c:strCache>
            <c:ptCount val="1"/>
            <c:pt idx="0">
              <c:v>Korrelation der  Impfquote 12-17 mindestens einmal geimpft mit der 7 Tage-Inzidenz (F_O)</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3.1223635507100073E-2"/>
                  <c:y val="-0.18978944298629338"/>
                </c:manualLayout>
              </c:layout>
              <c:numFmt formatCode="General" sourceLinked="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e-DE"/>
                </a:p>
              </c:txPr>
            </c:trendlineLbl>
          </c:trendline>
          <c:xVal>
            <c:numRef>
              <c:f>Daten!$F$4:$F$19</c:f>
              <c:numCache>
                <c:formatCode>0.0</c:formatCode>
                <c:ptCount val="16"/>
                <c:pt idx="0">
                  <c:v>403.4</c:v>
                </c:pt>
                <c:pt idx="1">
                  <c:v>356</c:v>
                </c:pt>
                <c:pt idx="2">
                  <c:v>296.2</c:v>
                </c:pt>
                <c:pt idx="3">
                  <c:v>613.9</c:v>
                </c:pt>
                <c:pt idx="4">
                  <c:v>226.6</c:v>
                </c:pt>
                <c:pt idx="5">
                  <c:v>228.6</c:v>
                </c:pt>
                <c:pt idx="6">
                  <c:v>239.1</c:v>
                </c:pt>
                <c:pt idx="7">
                  <c:v>451.1</c:v>
                </c:pt>
                <c:pt idx="8">
                  <c:v>178.6</c:v>
                </c:pt>
                <c:pt idx="9">
                  <c:v>255.4</c:v>
                </c:pt>
                <c:pt idx="10">
                  <c:v>254.4</c:v>
                </c:pt>
                <c:pt idx="11">
                  <c:v>343.8</c:v>
                </c:pt>
                <c:pt idx="12">
                  <c:v>824</c:v>
                </c:pt>
                <c:pt idx="13">
                  <c:v>702.7</c:v>
                </c:pt>
                <c:pt idx="14">
                  <c:v>160.80000000000001</c:v>
                </c:pt>
                <c:pt idx="15">
                  <c:v>952.6</c:v>
                </c:pt>
              </c:numCache>
            </c:numRef>
          </c:xVal>
          <c:yVal>
            <c:numRef>
              <c:f>Daten!$O$4:$O$19</c:f>
              <c:numCache>
                <c:formatCode>0.0</c:formatCode>
                <c:ptCount val="16"/>
                <c:pt idx="0">
                  <c:v>53.1</c:v>
                </c:pt>
                <c:pt idx="1">
                  <c:v>57.9</c:v>
                </c:pt>
                <c:pt idx="2">
                  <c:v>57.7</c:v>
                </c:pt>
                <c:pt idx="3">
                  <c:v>43.3</c:v>
                </c:pt>
                <c:pt idx="4">
                  <c:v>59</c:v>
                </c:pt>
                <c:pt idx="5">
                  <c:v>57.8</c:v>
                </c:pt>
                <c:pt idx="6">
                  <c:v>56.8</c:v>
                </c:pt>
                <c:pt idx="7">
                  <c:v>45.8</c:v>
                </c:pt>
                <c:pt idx="8">
                  <c:v>63.4</c:v>
                </c:pt>
                <c:pt idx="9">
                  <c:v>63.2</c:v>
                </c:pt>
                <c:pt idx="10">
                  <c:v>59.3</c:v>
                </c:pt>
                <c:pt idx="11">
                  <c:v>60.7</c:v>
                </c:pt>
                <c:pt idx="12">
                  <c:v>35.9</c:v>
                </c:pt>
                <c:pt idx="13">
                  <c:v>41.1</c:v>
                </c:pt>
                <c:pt idx="14">
                  <c:v>70.5</c:v>
                </c:pt>
                <c:pt idx="15">
                  <c:v>41.2</c:v>
                </c:pt>
              </c:numCache>
            </c:numRef>
          </c:yVal>
          <c:smooth val="0"/>
          <c:extLst>
            <c:ext xmlns:c16="http://schemas.microsoft.com/office/drawing/2014/chart" uri="{C3380CC4-5D6E-409C-BE32-E72D297353CC}">
              <c16:uniqueId val="{00000000-A935-4B14-B0E0-E91973DB2836}"/>
            </c:ext>
          </c:extLst>
        </c:ser>
        <c:dLbls>
          <c:showLegendKey val="0"/>
          <c:showVal val="0"/>
          <c:showCatName val="0"/>
          <c:showSerName val="0"/>
          <c:showPercent val="0"/>
          <c:showBubbleSize val="0"/>
        </c:dLbls>
        <c:axId val="654010624"/>
        <c:axId val="654007016"/>
      </c:scatterChart>
      <c:valAx>
        <c:axId val="65401062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54007016"/>
        <c:crosses val="autoZero"/>
        <c:crossBetween val="midCat"/>
      </c:valAx>
      <c:valAx>
        <c:axId val="6540070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5401062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Daten!$P$23</c:f>
          <c:strCache>
            <c:ptCount val="1"/>
            <c:pt idx="0">
              <c:v>Korrelation der  Impfquote der Gesamt 18+  mindestens einmal geimpft mit der 7 Tage-Inzidenz (F_P)</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2490617134396662"/>
                  <c:y val="0.11996750406199225"/>
                </c:manualLayout>
              </c:layout>
              <c:numFmt formatCode="General" sourceLinked="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e-DE"/>
                </a:p>
              </c:txPr>
            </c:trendlineLbl>
          </c:trendline>
          <c:xVal>
            <c:numRef>
              <c:f>Daten!$F$4:$F$19</c:f>
              <c:numCache>
                <c:formatCode>0.0</c:formatCode>
                <c:ptCount val="16"/>
                <c:pt idx="0">
                  <c:v>403.4</c:v>
                </c:pt>
                <c:pt idx="1">
                  <c:v>356</c:v>
                </c:pt>
                <c:pt idx="2">
                  <c:v>296.2</c:v>
                </c:pt>
                <c:pt idx="3">
                  <c:v>613.9</c:v>
                </c:pt>
                <c:pt idx="4">
                  <c:v>226.6</c:v>
                </c:pt>
                <c:pt idx="5">
                  <c:v>228.6</c:v>
                </c:pt>
                <c:pt idx="6">
                  <c:v>239.1</c:v>
                </c:pt>
                <c:pt idx="7">
                  <c:v>451.1</c:v>
                </c:pt>
                <c:pt idx="8">
                  <c:v>178.6</c:v>
                </c:pt>
                <c:pt idx="9">
                  <c:v>255.4</c:v>
                </c:pt>
                <c:pt idx="10">
                  <c:v>254.4</c:v>
                </c:pt>
                <c:pt idx="11">
                  <c:v>343.8</c:v>
                </c:pt>
                <c:pt idx="12">
                  <c:v>824</c:v>
                </c:pt>
                <c:pt idx="13">
                  <c:v>702.7</c:v>
                </c:pt>
                <c:pt idx="14">
                  <c:v>160.80000000000001</c:v>
                </c:pt>
                <c:pt idx="15">
                  <c:v>952.6</c:v>
                </c:pt>
              </c:numCache>
            </c:numRef>
          </c:xVal>
          <c:yVal>
            <c:numRef>
              <c:f>Daten!$P$4:$P$19</c:f>
              <c:numCache>
                <c:formatCode>0.0</c:formatCode>
                <c:ptCount val="16"/>
                <c:pt idx="0">
                  <c:v>81</c:v>
                </c:pt>
                <c:pt idx="1">
                  <c:v>80.7</c:v>
                </c:pt>
                <c:pt idx="2">
                  <c:v>85.4</c:v>
                </c:pt>
                <c:pt idx="3">
                  <c:v>75.7</c:v>
                </c:pt>
                <c:pt idx="4">
                  <c:v>98.4</c:v>
                </c:pt>
                <c:pt idx="5">
                  <c:v>90.3</c:v>
                </c:pt>
                <c:pt idx="6">
                  <c:v>83.6</c:v>
                </c:pt>
                <c:pt idx="7">
                  <c:v>81.3</c:v>
                </c:pt>
                <c:pt idx="8">
                  <c:v>85.5</c:v>
                </c:pt>
                <c:pt idx="9">
                  <c:v>87.8</c:v>
                </c:pt>
                <c:pt idx="10">
                  <c:v>84.5</c:v>
                </c:pt>
                <c:pt idx="11">
                  <c:v>89.3</c:v>
                </c:pt>
                <c:pt idx="12">
                  <c:v>71.5</c:v>
                </c:pt>
                <c:pt idx="13">
                  <c:v>78.3</c:v>
                </c:pt>
                <c:pt idx="14">
                  <c:v>88.6</c:v>
                </c:pt>
                <c:pt idx="15">
                  <c:v>76</c:v>
                </c:pt>
              </c:numCache>
            </c:numRef>
          </c:yVal>
          <c:smooth val="0"/>
          <c:extLst>
            <c:ext xmlns:c16="http://schemas.microsoft.com/office/drawing/2014/chart" uri="{C3380CC4-5D6E-409C-BE32-E72D297353CC}">
              <c16:uniqueId val="{00000001-E4B0-4013-82B1-53B72BD59036}"/>
            </c:ext>
          </c:extLst>
        </c:ser>
        <c:dLbls>
          <c:showLegendKey val="0"/>
          <c:showVal val="0"/>
          <c:showCatName val="0"/>
          <c:showSerName val="0"/>
          <c:showPercent val="0"/>
          <c:showBubbleSize val="0"/>
        </c:dLbls>
        <c:axId val="446259632"/>
        <c:axId val="446249464"/>
      </c:scatterChart>
      <c:valAx>
        <c:axId val="44625963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46249464"/>
        <c:crosses val="autoZero"/>
        <c:crossBetween val="midCat"/>
      </c:valAx>
      <c:valAx>
        <c:axId val="4462494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462596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Daten!$Q$23</c:f>
          <c:strCache>
            <c:ptCount val="1"/>
            <c:pt idx="0">
              <c:v>Korrelation der  Impfquote der 18-59-Jährigen,  mindestens einmal geimpft mit der 7 Tage-Inzidenz (F_Q)</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7.8205716411432827E-2"/>
                  <c:y val="0.11157172286747945"/>
                </c:manualLayout>
              </c:layout>
              <c:numFmt formatCode="General" sourceLinked="0"/>
              <c:spPr>
                <a:noFill/>
                <a:ln>
                  <a:noFill/>
                </a:ln>
                <a:effectLst/>
              </c:spPr>
              <c:txPr>
                <a:bodyPr rot="0" spcFirstLastPara="1" vertOverflow="ellipsis" vert="horz" wrap="square" anchor="ctr" anchorCtr="1"/>
                <a:lstStyle/>
                <a:p>
                  <a:pPr>
                    <a:defRPr sz="3200" b="0" i="0" u="none" strike="noStrike" kern="1200" baseline="0">
                      <a:solidFill>
                        <a:schemeClr val="tx1">
                          <a:lumMod val="65000"/>
                          <a:lumOff val="35000"/>
                        </a:schemeClr>
                      </a:solidFill>
                      <a:latin typeface="+mn-lt"/>
                      <a:ea typeface="+mn-ea"/>
                      <a:cs typeface="+mn-cs"/>
                    </a:defRPr>
                  </a:pPr>
                  <a:endParaRPr lang="de-DE"/>
                </a:p>
              </c:txPr>
            </c:trendlineLbl>
          </c:trendline>
          <c:xVal>
            <c:numRef>
              <c:f>Daten!$F$4:$F$19</c:f>
              <c:numCache>
                <c:formatCode>0.0</c:formatCode>
                <c:ptCount val="16"/>
                <c:pt idx="0">
                  <c:v>403.4</c:v>
                </c:pt>
                <c:pt idx="1">
                  <c:v>356</c:v>
                </c:pt>
                <c:pt idx="2">
                  <c:v>296.2</c:v>
                </c:pt>
                <c:pt idx="3">
                  <c:v>613.9</c:v>
                </c:pt>
                <c:pt idx="4">
                  <c:v>226.6</c:v>
                </c:pt>
                <c:pt idx="5">
                  <c:v>228.6</c:v>
                </c:pt>
                <c:pt idx="6">
                  <c:v>239.1</c:v>
                </c:pt>
                <c:pt idx="7">
                  <c:v>451.1</c:v>
                </c:pt>
                <c:pt idx="8">
                  <c:v>178.6</c:v>
                </c:pt>
                <c:pt idx="9">
                  <c:v>255.4</c:v>
                </c:pt>
                <c:pt idx="10">
                  <c:v>254.4</c:v>
                </c:pt>
                <c:pt idx="11">
                  <c:v>343.8</c:v>
                </c:pt>
                <c:pt idx="12">
                  <c:v>824</c:v>
                </c:pt>
                <c:pt idx="13">
                  <c:v>702.7</c:v>
                </c:pt>
                <c:pt idx="14">
                  <c:v>160.80000000000001</c:v>
                </c:pt>
                <c:pt idx="15">
                  <c:v>952.6</c:v>
                </c:pt>
              </c:numCache>
            </c:numRef>
          </c:xVal>
          <c:yVal>
            <c:numRef>
              <c:f>Daten!$Q$4:$Q$19</c:f>
              <c:numCache>
                <c:formatCode>0.0</c:formatCode>
                <c:ptCount val="16"/>
                <c:pt idx="0">
                  <c:v>74.2</c:v>
                </c:pt>
                <c:pt idx="1">
                  <c:v>74.5</c:v>
                </c:pt>
                <c:pt idx="2">
                  <c:v>78.5</c:v>
                </c:pt>
                <c:pt idx="3">
                  <c:v>65</c:v>
                </c:pt>
                <c:pt idx="4">
                  <c:v>95.7</c:v>
                </c:pt>
                <c:pt idx="5">
                  <c:v>85.7</c:v>
                </c:pt>
                <c:pt idx="6">
                  <c:v>77.3</c:v>
                </c:pt>
                <c:pt idx="7">
                  <c:v>72.7</c:v>
                </c:pt>
                <c:pt idx="8">
                  <c:v>76.400000000000006</c:v>
                </c:pt>
                <c:pt idx="9">
                  <c:v>80.599999999999994</c:v>
                </c:pt>
                <c:pt idx="10">
                  <c:v>76.3</c:v>
                </c:pt>
                <c:pt idx="11">
                  <c:v>81.599999999999994</c:v>
                </c:pt>
                <c:pt idx="12">
                  <c:v>62.6</c:v>
                </c:pt>
                <c:pt idx="13">
                  <c:v>68.2</c:v>
                </c:pt>
                <c:pt idx="14">
                  <c:v>82.8</c:v>
                </c:pt>
                <c:pt idx="15">
                  <c:v>66.900000000000006</c:v>
                </c:pt>
              </c:numCache>
            </c:numRef>
          </c:yVal>
          <c:smooth val="0"/>
          <c:extLst>
            <c:ext xmlns:c16="http://schemas.microsoft.com/office/drawing/2014/chart" uri="{C3380CC4-5D6E-409C-BE32-E72D297353CC}">
              <c16:uniqueId val="{00000001-87BD-436A-AB80-4FCDE02D6923}"/>
            </c:ext>
          </c:extLst>
        </c:ser>
        <c:dLbls>
          <c:showLegendKey val="0"/>
          <c:showVal val="0"/>
          <c:showCatName val="0"/>
          <c:showSerName val="0"/>
          <c:showPercent val="0"/>
          <c:showBubbleSize val="0"/>
        </c:dLbls>
        <c:axId val="758299768"/>
        <c:axId val="758298784"/>
      </c:scatterChart>
      <c:valAx>
        <c:axId val="75829976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58298784"/>
        <c:crosses val="autoZero"/>
        <c:crossBetween val="midCat"/>
      </c:valAx>
      <c:valAx>
        <c:axId val="7582987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5829976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Daten!$N$30</c:f>
          <c:strCache>
            <c:ptCount val="1"/>
            <c:pt idx="0">
              <c:v>Korrelation der Gesamt*-Impfquote mindestens einmal geimpft mit den Toten pro Million (H_N)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5.8128422655270351E-2"/>
          <c:y val="0.10034694291440571"/>
          <c:w val="0.90168616723917783"/>
          <c:h val="0.83689017635590213"/>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6.9264704054529821E-2"/>
                  <c:y val="0.14706749515992693"/>
                </c:manualLayout>
              </c:layout>
              <c:numFmt formatCode="General" sourceLinked="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e-DE"/>
                </a:p>
              </c:txPr>
            </c:trendlineLbl>
          </c:trendline>
          <c:xVal>
            <c:numRef>
              <c:f>Daten!$H$4:$H$19</c:f>
              <c:numCache>
                <c:formatCode>#,##0.0</c:formatCode>
                <c:ptCount val="16"/>
                <c:pt idx="0">
                  <c:v>1120.1445347786812</c:v>
                </c:pt>
                <c:pt idx="1">
                  <c:v>1435.4209681119523</c:v>
                </c:pt>
                <c:pt idx="2">
                  <c:v>1078.7379972565159</c:v>
                </c:pt>
                <c:pt idx="3">
                  <c:v>1746.0191082802548</c:v>
                </c:pt>
                <c:pt idx="4">
                  <c:v>837.48169838945819</c:v>
                </c:pt>
                <c:pt idx="5">
                  <c:v>1047.8001086366105</c:v>
                </c:pt>
                <c:pt idx="6">
                  <c:v>1334.6632620491541</c:v>
                </c:pt>
                <c:pt idx="7">
                  <c:v>869.56521739130426</c:v>
                </c:pt>
                <c:pt idx="8">
                  <c:v>828.86494612878971</c:v>
                </c:pt>
                <c:pt idx="9">
                  <c:v>1095.0761166564434</c:v>
                </c:pt>
                <c:pt idx="10">
                  <c:v>1085.4345165238678</c:v>
                </c:pt>
                <c:pt idx="11">
                  <c:v>1183.6528758829465</c:v>
                </c:pt>
                <c:pt idx="12">
                  <c:v>2892.8396272682685</c:v>
                </c:pt>
                <c:pt idx="13">
                  <c:v>1810.2355072463768</c:v>
                </c:pt>
                <c:pt idx="14">
                  <c:v>636.52053848809112</c:v>
                </c:pt>
                <c:pt idx="15">
                  <c:v>2532.8978068128795</c:v>
                </c:pt>
              </c:numCache>
            </c:numRef>
          </c:xVal>
          <c:yVal>
            <c:numRef>
              <c:f>Daten!$N$4:$N$19</c:f>
              <c:numCache>
                <c:formatCode>0.0</c:formatCode>
                <c:ptCount val="16"/>
                <c:pt idx="0">
                  <c:v>70.3</c:v>
                </c:pt>
                <c:pt idx="1">
                  <c:v>70.5</c:v>
                </c:pt>
                <c:pt idx="2">
                  <c:v>74</c:v>
                </c:pt>
                <c:pt idx="3">
                  <c:v>66.2</c:v>
                </c:pt>
                <c:pt idx="4">
                  <c:v>85.3</c:v>
                </c:pt>
                <c:pt idx="5">
                  <c:v>78.099999999999994</c:v>
                </c:pt>
                <c:pt idx="6">
                  <c:v>72.7</c:v>
                </c:pt>
                <c:pt idx="7">
                  <c:v>71.099999999999994</c:v>
                </c:pt>
                <c:pt idx="8">
                  <c:v>74.8</c:v>
                </c:pt>
                <c:pt idx="9">
                  <c:v>76.599999999999994</c:v>
                </c:pt>
                <c:pt idx="10">
                  <c:v>73.900000000000006</c:v>
                </c:pt>
                <c:pt idx="11">
                  <c:v>79</c:v>
                </c:pt>
                <c:pt idx="12">
                  <c:v>62</c:v>
                </c:pt>
                <c:pt idx="13">
                  <c:v>68.7</c:v>
                </c:pt>
                <c:pt idx="14">
                  <c:v>76.599999999999994</c:v>
                </c:pt>
                <c:pt idx="15">
                  <c:v>66.5</c:v>
                </c:pt>
              </c:numCache>
            </c:numRef>
          </c:yVal>
          <c:smooth val="0"/>
          <c:extLst>
            <c:ext xmlns:c16="http://schemas.microsoft.com/office/drawing/2014/chart" uri="{C3380CC4-5D6E-409C-BE32-E72D297353CC}">
              <c16:uniqueId val="{00000001-384A-423F-B9A9-E5B6362A063C}"/>
            </c:ext>
          </c:extLst>
        </c:ser>
        <c:dLbls>
          <c:showLegendKey val="0"/>
          <c:showVal val="0"/>
          <c:showCatName val="0"/>
          <c:showSerName val="0"/>
          <c:showPercent val="0"/>
          <c:showBubbleSize val="0"/>
        </c:dLbls>
        <c:axId val="646212072"/>
        <c:axId val="646212400"/>
      </c:scatterChart>
      <c:valAx>
        <c:axId val="64621207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6212400"/>
        <c:crosses val="autoZero"/>
        <c:crossBetween val="midCat"/>
      </c:valAx>
      <c:valAx>
        <c:axId val="6462124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621207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Daten!$O$30</c:f>
          <c:strCache>
            <c:ptCount val="1"/>
            <c:pt idx="0">
              <c:v>Korrelation der  Impfquote 12-17 mindestens einmal geimpft mit den Toten pro Million (H_O)</c:v>
            </c:pt>
          </c:strCache>
        </c:strRef>
      </c:tx>
      <c:layout>
        <c:manualLayout>
          <c:xMode val="edge"/>
          <c:yMode val="edge"/>
          <c:x val="0.12742745347349524"/>
          <c:y val="1.623299157418264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5.0788513253675262E-2"/>
                  <c:y val="0.10811172388405639"/>
                </c:manualLayout>
              </c:layout>
              <c:numFmt formatCode="General" sourceLinked="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e-DE"/>
                </a:p>
              </c:txPr>
            </c:trendlineLbl>
          </c:trendline>
          <c:xVal>
            <c:numRef>
              <c:f>Daten!$H$4:$H$19</c:f>
              <c:numCache>
                <c:formatCode>#,##0.0</c:formatCode>
                <c:ptCount val="16"/>
                <c:pt idx="0">
                  <c:v>1120.1445347786812</c:v>
                </c:pt>
                <c:pt idx="1">
                  <c:v>1435.4209681119523</c:v>
                </c:pt>
                <c:pt idx="2">
                  <c:v>1078.7379972565159</c:v>
                </c:pt>
                <c:pt idx="3">
                  <c:v>1746.0191082802548</c:v>
                </c:pt>
                <c:pt idx="4">
                  <c:v>837.48169838945819</c:v>
                </c:pt>
                <c:pt idx="5">
                  <c:v>1047.8001086366105</c:v>
                </c:pt>
                <c:pt idx="6">
                  <c:v>1334.6632620491541</c:v>
                </c:pt>
                <c:pt idx="7">
                  <c:v>869.56521739130426</c:v>
                </c:pt>
                <c:pt idx="8">
                  <c:v>828.86494612878971</c:v>
                </c:pt>
                <c:pt idx="9">
                  <c:v>1095.0761166564434</c:v>
                </c:pt>
                <c:pt idx="10">
                  <c:v>1085.4345165238678</c:v>
                </c:pt>
                <c:pt idx="11">
                  <c:v>1183.6528758829465</c:v>
                </c:pt>
                <c:pt idx="12">
                  <c:v>2892.8396272682685</c:v>
                </c:pt>
                <c:pt idx="13">
                  <c:v>1810.2355072463768</c:v>
                </c:pt>
                <c:pt idx="14">
                  <c:v>636.52053848809112</c:v>
                </c:pt>
                <c:pt idx="15">
                  <c:v>2532.8978068128795</c:v>
                </c:pt>
              </c:numCache>
            </c:numRef>
          </c:xVal>
          <c:yVal>
            <c:numRef>
              <c:f>Daten!$O$4:$O$19</c:f>
              <c:numCache>
                <c:formatCode>0.0</c:formatCode>
                <c:ptCount val="16"/>
                <c:pt idx="0">
                  <c:v>53.1</c:v>
                </c:pt>
                <c:pt idx="1">
                  <c:v>57.9</c:v>
                </c:pt>
                <c:pt idx="2">
                  <c:v>57.7</c:v>
                </c:pt>
                <c:pt idx="3">
                  <c:v>43.3</c:v>
                </c:pt>
                <c:pt idx="4">
                  <c:v>59</c:v>
                </c:pt>
                <c:pt idx="5">
                  <c:v>57.8</c:v>
                </c:pt>
                <c:pt idx="6">
                  <c:v>56.8</c:v>
                </c:pt>
                <c:pt idx="7">
                  <c:v>45.8</c:v>
                </c:pt>
                <c:pt idx="8">
                  <c:v>63.4</c:v>
                </c:pt>
                <c:pt idx="9">
                  <c:v>63.2</c:v>
                </c:pt>
                <c:pt idx="10">
                  <c:v>59.3</c:v>
                </c:pt>
                <c:pt idx="11">
                  <c:v>60.7</c:v>
                </c:pt>
                <c:pt idx="12">
                  <c:v>35.9</c:v>
                </c:pt>
                <c:pt idx="13">
                  <c:v>41.1</c:v>
                </c:pt>
                <c:pt idx="14">
                  <c:v>70.5</c:v>
                </c:pt>
                <c:pt idx="15">
                  <c:v>41.2</c:v>
                </c:pt>
              </c:numCache>
            </c:numRef>
          </c:yVal>
          <c:smooth val="0"/>
          <c:extLst>
            <c:ext xmlns:c16="http://schemas.microsoft.com/office/drawing/2014/chart" uri="{C3380CC4-5D6E-409C-BE32-E72D297353CC}">
              <c16:uniqueId val="{00000001-8765-4B89-B663-EB7075758F6F}"/>
            </c:ext>
          </c:extLst>
        </c:ser>
        <c:dLbls>
          <c:showLegendKey val="0"/>
          <c:showVal val="0"/>
          <c:showCatName val="0"/>
          <c:showSerName val="0"/>
          <c:showPercent val="0"/>
          <c:showBubbleSize val="0"/>
        </c:dLbls>
        <c:axId val="692882360"/>
        <c:axId val="692891544"/>
      </c:scatterChart>
      <c:valAx>
        <c:axId val="69288236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92891544"/>
        <c:crosses val="autoZero"/>
        <c:crossBetween val="midCat"/>
      </c:valAx>
      <c:valAx>
        <c:axId val="6928915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928823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Daten!$P$30</c:f>
          <c:strCache>
            <c:ptCount val="1"/>
            <c:pt idx="0">
              <c:v>Korrelation der  Impfquote der Gesamt 18+  mindestens einmal geimpft mit den Toten pro Million (H_P)</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7.7837153488032565E-2"/>
                  <c:y val="0.15291307353787431"/>
                </c:manualLayout>
              </c:layout>
              <c:numFmt formatCode="General" sourceLinked="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e-DE"/>
                </a:p>
              </c:txPr>
            </c:trendlineLbl>
          </c:trendline>
          <c:xVal>
            <c:numRef>
              <c:f>Daten!$H$4:$H$19</c:f>
              <c:numCache>
                <c:formatCode>#,##0.0</c:formatCode>
                <c:ptCount val="16"/>
                <c:pt idx="0">
                  <c:v>1120.1445347786812</c:v>
                </c:pt>
                <c:pt idx="1">
                  <c:v>1435.4209681119523</c:v>
                </c:pt>
                <c:pt idx="2">
                  <c:v>1078.7379972565159</c:v>
                </c:pt>
                <c:pt idx="3">
                  <c:v>1746.0191082802548</c:v>
                </c:pt>
                <c:pt idx="4">
                  <c:v>837.48169838945819</c:v>
                </c:pt>
                <c:pt idx="5">
                  <c:v>1047.8001086366105</c:v>
                </c:pt>
                <c:pt idx="6">
                  <c:v>1334.6632620491541</c:v>
                </c:pt>
                <c:pt idx="7">
                  <c:v>869.56521739130426</c:v>
                </c:pt>
                <c:pt idx="8">
                  <c:v>828.86494612878971</c:v>
                </c:pt>
                <c:pt idx="9">
                  <c:v>1095.0761166564434</c:v>
                </c:pt>
                <c:pt idx="10">
                  <c:v>1085.4345165238678</c:v>
                </c:pt>
                <c:pt idx="11">
                  <c:v>1183.6528758829465</c:v>
                </c:pt>
                <c:pt idx="12">
                  <c:v>2892.8396272682685</c:v>
                </c:pt>
                <c:pt idx="13">
                  <c:v>1810.2355072463768</c:v>
                </c:pt>
                <c:pt idx="14">
                  <c:v>636.52053848809112</c:v>
                </c:pt>
                <c:pt idx="15">
                  <c:v>2532.8978068128795</c:v>
                </c:pt>
              </c:numCache>
            </c:numRef>
          </c:xVal>
          <c:yVal>
            <c:numRef>
              <c:f>Daten!$P$4:$P$19</c:f>
              <c:numCache>
                <c:formatCode>0.0</c:formatCode>
                <c:ptCount val="16"/>
                <c:pt idx="0">
                  <c:v>81</c:v>
                </c:pt>
                <c:pt idx="1">
                  <c:v>80.7</c:v>
                </c:pt>
                <c:pt idx="2">
                  <c:v>85.4</c:v>
                </c:pt>
                <c:pt idx="3">
                  <c:v>75.7</c:v>
                </c:pt>
                <c:pt idx="4">
                  <c:v>98.4</c:v>
                </c:pt>
                <c:pt idx="5">
                  <c:v>90.3</c:v>
                </c:pt>
                <c:pt idx="6">
                  <c:v>83.6</c:v>
                </c:pt>
                <c:pt idx="7">
                  <c:v>81.3</c:v>
                </c:pt>
                <c:pt idx="8">
                  <c:v>85.5</c:v>
                </c:pt>
                <c:pt idx="9">
                  <c:v>87.8</c:v>
                </c:pt>
                <c:pt idx="10">
                  <c:v>84.5</c:v>
                </c:pt>
                <c:pt idx="11">
                  <c:v>89.3</c:v>
                </c:pt>
                <c:pt idx="12">
                  <c:v>71.5</c:v>
                </c:pt>
                <c:pt idx="13">
                  <c:v>78.3</c:v>
                </c:pt>
                <c:pt idx="14">
                  <c:v>88.6</c:v>
                </c:pt>
                <c:pt idx="15">
                  <c:v>76</c:v>
                </c:pt>
              </c:numCache>
            </c:numRef>
          </c:yVal>
          <c:smooth val="0"/>
          <c:extLst>
            <c:ext xmlns:c16="http://schemas.microsoft.com/office/drawing/2014/chart" uri="{C3380CC4-5D6E-409C-BE32-E72D297353CC}">
              <c16:uniqueId val="{00000001-F4D9-4DC5-AC5D-8510585456CD}"/>
            </c:ext>
          </c:extLst>
        </c:ser>
        <c:dLbls>
          <c:showLegendKey val="0"/>
          <c:showVal val="0"/>
          <c:showCatName val="0"/>
          <c:showSerName val="0"/>
          <c:showPercent val="0"/>
          <c:showBubbleSize val="0"/>
        </c:dLbls>
        <c:axId val="460341496"/>
        <c:axId val="460345432"/>
      </c:scatterChart>
      <c:valAx>
        <c:axId val="4603414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60345432"/>
        <c:crosses val="autoZero"/>
        <c:crossBetween val="midCat"/>
      </c:valAx>
      <c:valAx>
        <c:axId val="460345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603414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745FE0C-0043-493F-8A13-465FF29F9A2A}">
  <sheetPr codeName="Diagramm5"/>
  <sheetViews>
    <sheetView zoomScale="96" workbookViewId="0" zoomToFit="1"/>
  </sheetViews>
  <pageMargins left="0.7" right="0.7" top="0.78740157499999996" bottom="0.78740157499999996"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C3ABFCF-BA4E-4ABF-9022-B884CAA27CC4}">
  <sheetPr codeName="Diagramm6"/>
  <sheetViews>
    <sheetView zoomScale="96" workbookViewId="0" zoomToFit="1"/>
  </sheetViews>
  <pageMargins left="0.7" right="0.7" top="0.78740157499999996" bottom="0.78740157499999996"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DF389E7-4CBF-4BB7-B06E-E45AF24EDD95}">
  <sheetPr/>
  <sheetViews>
    <sheetView zoomScale="111" workbookViewId="0" zoomToFit="1"/>
  </sheetViews>
  <pageMargins left="0.7" right="0.7" top="0.78740157499999996" bottom="0.78740157499999996"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B6267C6-F427-4457-8083-0F458FE52BEA}">
  <sheetPr/>
  <sheetViews>
    <sheetView zoomScale="111" workbookViewId="0" zoomToFit="1"/>
  </sheetViews>
  <pageMargins left="0.7" right="0.7" top="0.78740157499999996" bottom="0.78740157499999996"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D0BA34A-DA8A-4B82-A9D8-DFD67955B8CB}">
  <sheetPr/>
  <sheetViews>
    <sheetView zoomScale="96" workbookViewId="0" zoomToFit="1"/>
  </sheetViews>
  <pageMargins left="0.7" right="0.7" top="0.78740157499999996" bottom="0.78740157499999996"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AA01013-9032-4FF2-9234-86B736332C29}">
  <sheetPr/>
  <sheetViews>
    <sheetView zoomScale="96" workbookViewId="0" zoomToFit="1"/>
  </sheetViews>
  <pageMargins left="0.7" right="0.7" top="0.78740157499999996" bottom="0.78740157499999996"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7EA6E27-94BA-4A7D-840B-67C773148872}">
  <sheetPr/>
  <sheetViews>
    <sheetView zoomScale="111" workbookViewId="0" zoomToFit="1"/>
  </sheetViews>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668504</xdr:colOff>
      <xdr:row>32</xdr:row>
      <xdr:rowOff>174171</xdr:rowOff>
    </xdr:from>
    <xdr:to>
      <xdr:col>7</xdr:col>
      <xdr:colOff>265329</xdr:colOff>
      <xdr:row>49</xdr:row>
      <xdr:rowOff>43539</xdr:rowOff>
    </xdr:to>
    <xdr:pic>
      <xdr:nvPicPr>
        <xdr:cNvPr id="5" name="Grafik 4">
          <a:extLst>
            <a:ext uri="{FF2B5EF4-FFF2-40B4-BE49-F238E27FC236}">
              <a16:creationId xmlns:a16="http://schemas.microsoft.com/office/drawing/2014/main" id="{9BA6C696-2644-4343-8836-3E0854FEA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504" y="6705600"/>
          <a:ext cx="5159425" cy="3222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446313</xdr:colOff>
      <xdr:row>16</xdr:row>
      <xdr:rowOff>152400</xdr:rowOff>
    </xdr:from>
    <xdr:to>
      <xdr:col>22</xdr:col>
      <xdr:colOff>511627</xdr:colOff>
      <xdr:row>45</xdr:row>
      <xdr:rowOff>65314</xdr:rowOff>
    </xdr:to>
    <xdr:graphicFrame macro="">
      <xdr:nvGraphicFramePr>
        <xdr:cNvPr id="8" name="Diagramm 7">
          <a:extLst>
            <a:ext uri="{FF2B5EF4-FFF2-40B4-BE49-F238E27FC236}">
              <a16:creationId xmlns:a16="http://schemas.microsoft.com/office/drawing/2014/main" id="{3AB9CAB7-26EF-493F-A368-52B834ACCC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286875" cy="6000750"/>
    <xdr:graphicFrame macro="">
      <xdr:nvGraphicFramePr>
        <xdr:cNvPr id="2" name="Diagramm 1">
          <a:extLst>
            <a:ext uri="{FF2B5EF4-FFF2-40B4-BE49-F238E27FC236}">
              <a16:creationId xmlns:a16="http://schemas.microsoft.com/office/drawing/2014/main" id="{DB2D8C74-3BEA-4155-BD37-CE447E0A2A6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6875" cy="6000750"/>
    <xdr:graphicFrame macro="">
      <xdr:nvGraphicFramePr>
        <xdr:cNvPr id="2" name="Diagramm 1">
          <a:extLst>
            <a:ext uri="{FF2B5EF4-FFF2-40B4-BE49-F238E27FC236}">
              <a16:creationId xmlns:a16="http://schemas.microsoft.com/office/drawing/2014/main" id="{197BE247-832C-4C7C-B5BA-C5E712E3EEA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6875" cy="6000750"/>
    <xdr:graphicFrame macro="">
      <xdr:nvGraphicFramePr>
        <xdr:cNvPr id="2" name="Diagramm 1">
          <a:extLst>
            <a:ext uri="{FF2B5EF4-FFF2-40B4-BE49-F238E27FC236}">
              <a16:creationId xmlns:a16="http://schemas.microsoft.com/office/drawing/2014/main" id="{11C67EAF-223A-460F-B885-DC7A830648E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8162" cy="5999892"/>
    <xdr:graphicFrame macro="">
      <xdr:nvGraphicFramePr>
        <xdr:cNvPr id="2" name="Diagramm 1">
          <a:extLst>
            <a:ext uri="{FF2B5EF4-FFF2-40B4-BE49-F238E27FC236}">
              <a16:creationId xmlns:a16="http://schemas.microsoft.com/office/drawing/2014/main" id="{6B8CB1D2-97D6-4894-BD8C-DC454F75306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6875" cy="6000750"/>
    <xdr:graphicFrame macro="">
      <xdr:nvGraphicFramePr>
        <xdr:cNvPr id="2" name="Diagramm 1">
          <a:extLst>
            <a:ext uri="{FF2B5EF4-FFF2-40B4-BE49-F238E27FC236}">
              <a16:creationId xmlns:a16="http://schemas.microsoft.com/office/drawing/2014/main" id="{4E255D66-0903-482E-AD1B-4C33BAD8E11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6875" cy="6000750"/>
    <xdr:graphicFrame macro="">
      <xdr:nvGraphicFramePr>
        <xdr:cNvPr id="2" name="Diagramm 1">
          <a:extLst>
            <a:ext uri="{FF2B5EF4-FFF2-40B4-BE49-F238E27FC236}">
              <a16:creationId xmlns:a16="http://schemas.microsoft.com/office/drawing/2014/main" id="{9C8D9C31-24E1-4C4B-BA05-5F9F1626DD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88162" cy="5999892"/>
    <xdr:graphicFrame macro="">
      <xdr:nvGraphicFramePr>
        <xdr:cNvPr id="2" name="Diagramm 1">
          <a:extLst>
            <a:ext uri="{FF2B5EF4-FFF2-40B4-BE49-F238E27FC236}">
              <a16:creationId xmlns:a16="http://schemas.microsoft.com/office/drawing/2014/main" id="{08F27EF0-9BBE-4D05-B98B-BDE55D52EE7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ersons/person.xml><?xml version="1.0" encoding="utf-8"?>
<personList xmlns="http://schemas.microsoft.com/office/spreadsheetml/2018/threadedcomments" xmlns:x="http://schemas.openxmlformats.org/spreadsheetml/2006/main">
  <person displayName="Konrad Rennert" id="{EF06441C-A364-4DFD-B801-1CB4151D029E}" userId="Konrad Rennert" providerId="Non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 dT="2021-10-30T07:20:47.34" personId="{00000000-0000-0000-0000-000000000000}" id="{B90939B2-1601-470D-9E31-D0684B14C1C5}">
    <text>https://de.wikipedia.org/wiki/Land_(Deutschland)#Politik</text>
  </threadedComment>
  <threadedComment ref="I24" dT="2021-12-15T11:50:57.79" personId="{EF06441C-A364-4DFD-B801-1CB4151D029E}" id="{9A06915C-EED1-40AC-BE27-AC71F286665E}">
    <text>Der Korrelationskoeffizient ist ein Maß für den Grad des linearen Zusammenhangs zwischen zwei mindestens intervallskalierten Merkmalen, das nicht von den Maßeinheiten der Messung abhängt und somit dimensionslos ist. Er kann Werte zwischen-1 und +1 annehmen. Bei einem Wert von +1 besteht ein vollständig positiver linearer Zusammenhang zwischen den betrachteten Merkmalen. Bei einem Wert von -1 besteht ein vollständig negativer linearer Zusammenhang zwischen den betrachteten Merkmalen.Wenn der Korrelationskoeffizient den Wert 0 aufweist, hängen die beiden Merkmale überhaupt nicht linear voneinander ab.</text>
  </threadedComment>
  <threadedComment ref="I31" dT="2021-12-15T13:46:26.05" personId="{EF06441C-A364-4DFD-B801-1CB4151D029E}" id="{9DD99CDB-BB66-4F04-A4B2-32714B2E2330}">
    <text>Die Funktion KORREL gibt den Korrelationskoeffizienten zweier Zellbereiche zurück. Mithilfe des Korrelationskoeffizienten lässt sich feststellen, ob es eine Beziehung zwischen zwei Eigenschaften gibt. Sie können beispielsweise die Beziehung zwischen der Durchschnittstemperatur eines Orts und dem Einsatz von Klimaanlagen untersuchen.</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jmp.com/de_de/statistics-knowledge-portal/what-is-correlation/correlation-coefficient.html" TargetMode="External"/><Relationship Id="rId13" Type="http://schemas.microsoft.com/office/2017/10/relationships/threadedComment" Target="../threadedComments/threadedComment1.xml"/><Relationship Id="rId3" Type="http://schemas.openxmlformats.org/officeDocument/2006/relationships/hyperlink" Target="https://de.wikipedia.org/wiki/Methode_der_kleinsten_Quadrate" TargetMode="External"/><Relationship Id="rId7" Type="http://schemas.openxmlformats.org/officeDocument/2006/relationships/hyperlink" Target="https://www.uni-due.de/dataedu/korrelation-vs-kausalitat" TargetMode="External"/><Relationship Id="rId12" Type="http://schemas.openxmlformats.org/officeDocument/2006/relationships/comments" Target="../comments1.xml"/><Relationship Id="rId2" Type="http://schemas.openxmlformats.org/officeDocument/2006/relationships/hyperlink" Target="https://www.google.com/search?q=Methode+der+kleinsten+Quadrate+Excel+korrel" TargetMode="External"/><Relationship Id="rId1" Type="http://schemas.openxmlformats.org/officeDocument/2006/relationships/hyperlink" Target="https://statologie.de/methode-kleinste-quadrate-excel/" TargetMode="External"/><Relationship Id="rId6" Type="http://schemas.openxmlformats.org/officeDocument/2006/relationships/hyperlink" Target="https://www.youtube.com/watch?v=cKZmMoybpIY" TargetMode="External"/><Relationship Id="rId11" Type="http://schemas.openxmlformats.org/officeDocument/2006/relationships/vmlDrawing" Target="../drawings/vmlDrawing1.vml"/><Relationship Id="rId5" Type="http://schemas.openxmlformats.org/officeDocument/2006/relationships/hyperlink" Target="https://www.rki.de/DE/Content/InfAZ/N/Neuartiges_Coronavirus/Daten/Impfquotenmonitoring.xlsx" TargetMode="External"/><Relationship Id="rId10" Type="http://schemas.openxmlformats.org/officeDocument/2006/relationships/drawing" Target="../drawings/drawing1.xml"/><Relationship Id="rId4" Type="http://schemas.openxmlformats.org/officeDocument/2006/relationships/hyperlink" Target="https://www.rki.de/DE/Content/InfAZ/N/Neuartiges_Coronavirus/Fallzahlen.html"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7579F-E433-48BB-B841-339EFA1FB2D4}">
  <sheetPr codeName="Tabelle4"/>
  <dimension ref="A1:AB48"/>
  <sheetViews>
    <sheetView tabSelected="1" zoomScale="70" zoomScaleNormal="70" workbookViewId="0"/>
  </sheetViews>
  <sheetFormatPr baseColWidth="10" defaultRowHeight="14.4" x14ac:dyDescent="0.3"/>
  <cols>
    <col min="9" max="9" width="14" style="44" customWidth="1"/>
  </cols>
  <sheetData>
    <row r="1" spans="1:28" x14ac:dyDescent="0.3">
      <c r="A1" s="38" t="s">
        <v>70</v>
      </c>
      <c r="I1" s="54" t="s">
        <v>1</v>
      </c>
      <c r="J1" s="57" t="s">
        <v>25</v>
      </c>
      <c r="K1" s="57" t="s">
        <v>26</v>
      </c>
      <c r="L1" s="57" t="s">
        <v>27</v>
      </c>
      <c r="M1" s="57" t="s">
        <v>28</v>
      </c>
      <c r="N1" s="49" t="s">
        <v>29</v>
      </c>
      <c r="O1" s="50"/>
      <c r="P1" s="50"/>
      <c r="Q1" s="50"/>
      <c r="R1" s="51"/>
      <c r="S1" s="49" t="s">
        <v>30</v>
      </c>
      <c r="T1" s="50"/>
      <c r="U1" s="50"/>
      <c r="V1" s="50"/>
      <c r="W1" s="51"/>
      <c r="X1" s="49" t="s">
        <v>31</v>
      </c>
      <c r="Y1" s="50"/>
      <c r="Z1" s="50"/>
      <c r="AA1" s="50"/>
      <c r="AB1" s="51"/>
    </row>
    <row r="2" spans="1:28" x14ac:dyDescent="0.3">
      <c r="I2" s="55"/>
      <c r="J2" s="58"/>
      <c r="K2" s="58"/>
      <c r="L2" s="58"/>
      <c r="M2" s="58"/>
      <c r="N2" s="52" t="s">
        <v>32</v>
      </c>
      <c r="O2" s="52" t="s">
        <v>33</v>
      </c>
      <c r="P2" s="49" t="s">
        <v>34</v>
      </c>
      <c r="Q2" s="50"/>
      <c r="R2" s="51"/>
      <c r="S2" s="52" t="s">
        <v>32</v>
      </c>
      <c r="T2" s="52" t="s">
        <v>33</v>
      </c>
      <c r="U2" s="49" t="s">
        <v>34</v>
      </c>
      <c r="V2" s="50"/>
      <c r="W2" s="51"/>
      <c r="X2" s="52" t="s">
        <v>32</v>
      </c>
      <c r="Y2" s="52" t="s">
        <v>33</v>
      </c>
      <c r="Z2" s="49" t="s">
        <v>34</v>
      </c>
      <c r="AA2" s="50"/>
      <c r="AB2" s="51"/>
    </row>
    <row r="3" spans="1:28" ht="43.8" thickBot="1" x14ac:dyDescent="0.35">
      <c r="A3" s="3" t="s">
        <v>1</v>
      </c>
      <c r="B3" s="4" t="s">
        <v>2</v>
      </c>
      <c r="C3" s="3" t="s">
        <v>3</v>
      </c>
      <c r="D3" s="3" t="s">
        <v>4</v>
      </c>
      <c r="E3" s="3" t="s">
        <v>5</v>
      </c>
      <c r="F3" s="3" t="s">
        <v>6</v>
      </c>
      <c r="G3" s="3" t="s">
        <v>7</v>
      </c>
      <c r="H3" s="5" t="s">
        <v>64</v>
      </c>
      <c r="I3" s="56"/>
      <c r="J3" s="59"/>
      <c r="K3" s="59"/>
      <c r="L3" s="59"/>
      <c r="M3" s="59"/>
      <c r="N3" s="53"/>
      <c r="O3" s="53"/>
      <c r="P3" s="22" t="s">
        <v>24</v>
      </c>
      <c r="Q3" s="22" t="s">
        <v>35</v>
      </c>
      <c r="R3" s="22" t="s">
        <v>36</v>
      </c>
      <c r="S3" s="53"/>
      <c r="T3" s="53"/>
      <c r="U3" s="22" t="s">
        <v>24</v>
      </c>
      <c r="V3" s="22" t="s">
        <v>37</v>
      </c>
      <c r="W3" s="22" t="s">
        <v>38</v>
      </c>
      <c r="X3" s="53"/>
      <c r="Y3" s="53"/>
      <c r="Z3" s="22" t="s">
        <v>24</v>
      </c>
      <c r="AA3" s="22" t="s">
        <v>37</v>
      </c>
      <c r="AB3" s="22" t="s">
        <v>38</v>
      </c>
    </row>
    <row r="4" spans="1:28" x14ac:dyDescent="0.3">
      <c r="A4" s="21" t="s">
        <v>8</v>
      </c>
      <c r="B4" s="2">
        <v>11.07</v>
      </c>
      <c r="C4" s="6">
        <v>944118</v>
      </c>
      <c r="D4" s="7">
        <v>8268</v>
      </c>
      <c r="E4" s="7">
        <v>44790</v>
      </c>
      <c r="F4" s="8">
        <v>403.4</v>
      </c>
      <c r="G4" s="9">
        <v>12400</v>
      </c>
      <c r="H4" s="20">
        <f t="shared" ref="H4:H19" si="0">G4/B4</f>
        <v>1120.1445347786812</v>
      </c>
      <c r="I4" s="40" t="s">
        <v>8</v>
      </c>
      <c r="J4" s="23">
        <v>17768371</v>
      </c>
      <c r="K4" s="23">
        <v>7800419</v>
      </c>
      <c r="L4" s="23">
        <v>7545589</v>
      </c>
      <c r="M4" s="23">
        <v>2890809</v>
      </c>
      <c r="N4" s="24">
        <v>70.3</v>
      </c>
      <c r="O4" s="24">
        <v>53.1</v>
      </c>
      <c r="P4" s="32">
        <v>81</v>
      </c>
      <c r="Q4" s="32">
        <v>74.2</v>
      </c>
      <c r="R4" s="32">
        <v>86.6</v>
      </c>
      <c r="S4" s="32">
        <v>68</v>
      </c>
      <c r="T4" s="32">
        <v>45</v>
      </c>
      <c r="U4" s="32">
        <v>78.8</v>
      </c>
      <c r="V4" s="32">
        <v>75.7</v>
      </c>
      <c r="W4" s="32">
        <v>85.2</v>
      </c>
      <c r="X4" s="32">
        <v>26</v>
      </c>
      <c r="Y4" s="32">
        <v>3.2</v>
      </c>
      <c r="Z4" s="32">
        <v>31.1</v>
      </c>
      <c r="AA4" s="32">
        <v>23.9</v>
      </c>
      <c r="AB4" s="32">
        <v>45.9</v>
      </c>
    </row>
    <row r="5" spans="1:28" x14ac:dyDescent="0.3">
      <c r="A5" s="21" t="s">
        <v>9</v>
      </c>
      <c r="B5" s="2">
        <v>13.077</v>
      </c>
      <c r="C5" s="10">
        <v>1256744</v>
      </c>
      <c r="D5" s="11">
        <v>7631</v>
      </c>
      <c r="E5" s="11">
        <v>46778</v>
      </c>
      <c r="F5" s="12">
        <v>356</v>
      </c>
      <c r="G5" s="13">
        <v>18771</v>
      </c>
      <c r="H5" s="20">
        <f t="shared" si="0"/>
        <v>1435.4209681119523</v>
      </c>
      <c r="I5" s="41" t="s">
        <v>9</v>
      </c>
      <c r="J5" s="25">
        <v>21214139</v>
      </c>
      <c r="K5" s="25">
        <v>9258808</v>
      </c>
      <c r="L5" s="25">
        <v>8975713</v>
      </c>
      <c r="M5" s="25">
        <v>3477146</v>
      </c>
      <c r="N5" s="26">
        <v>70.5</v>
      </c>
      <c r="O5" s="26">
        <v>57.9</v>
      </c>
      <c r="P5" s="30">
        <v>80.7</v>
      </c>
      <c r="Q5" s="30">
        <v>74.5</v>
      </c>
      <c r="R5" s="30">
        <v>85.8</v>
      </c>
      <c r="S5" s="29">
        <v>68.3</v>
      </c>
      <c r="T5" s="29">
        <v>48.6</v>
      </c>
      <c r="U5" s="30">
        <v>78.7</v>
      </c>
      <c r="V5" s="29">
        <v>75.900000000000006</v>
      </c>
      <c r="W5" s="29">
        <v>84.6</v>
      </c>
      <c r="X5" s="29">
        <v>26.5</v>
      </c>
      <c r="Y5" s="29">
        <v>2.8</v>
      </c>
      <c r="Z5" s="30">
        <v>31.5</v>
      </c>
      <c r="AA5" s="29">
        <v>22.9</v>
      </c>
      <c r="AB5" s="29">
        <v>49</v>
      </c>
    </row>
    <row r="6" spans="1:28" x14ac:dyDescent="0.3">
      <c r="A6" s="21" t="s">
        <v>10</v>
      </c>
      <c r="B6" s="2">
        <v>3.645</v>
      </c>
      <c r="C6" s="10">
        <v>302114</v>
      </c>
      <c r="D6" s="11">
        <v>2089</v>
      </c>
      <c r="E6" s="11">
        <v>10853</v>
      </c>
      <c r="F6" s="12">
        <v>296.2</v>
      </c>
      <c r="G6" s="13">
        <v>3932</v>
      </c>
      <c r="H6" s="20">
        <f t="shared" si="0"/>
        <v>1078.7379972565159</v>
      </c>
      <c r="I6" s="42" t="s">
        <v>10</v>
      </c>
      <c r="J6" s="27">
        <v>6221315</v>
      </c>
      <c r="K6" s="27">
        <v>2712825</v>
      </c>
      <c r="L6" s="27">
        <v>2622010</v>
      </c>
      <c r="M6" s="27">
        <v>1011208</v>
      </c>
      <c r="N6" s="28">
        <v>74</v>
      </c>
      <c r="O6" s="28">
        <v>57.7</v>
      </c>
      <c r="P6" s="31">
        <v>85.4</v>
      </c>
      <c r="Q6" s="31">
        <v>78.5</v>
      </c>
      <c r="R6" s="31">
        <v>90.7</v>
      </c>
      <c r="S6" s="31">
        <v>71.599999999999994</v>
      </c>
      <c r="T6" s="31">
        <v>50.1</v>
      </c>
      <c r="U6" s="31">
        <v>82.9</v>
      </c>
      <c r="V6" s="31">
        <v>79.8</v>
      </c>
      <c r="W6" s="31">
        <v>90.1</v>
      </c>
      <c r="X6" s="31">
        <v>27.6</v>
      </c>
      <c r="Y6" s="31">
        <v>3.1</v>
      </c>
      <c r="Z6" s="31">
        <v>32.9</v>
      </c>
      <c r="AA6" s="31">
        <v>22.9</v>
      </c>
      <c r="AB6" s="31">
        <v>56.4</v>
      </c>
    </row>
    <row r="7" spans="1:28" x14ac:dyDescent="0.3">
      <c r="A7" s="21" t="s">
        <v>11</v>
      </c>
      <c r="B7" s="2">
        <v>2.512</v>
      </c>
      <c r="C7" s="10">
        <v>214664</v>
      </c>
      <c r="D7" s="14">
        <v>3005</v>
      </c>
      <c r="E7" s="11">
        <v>15537</v>
      </c>
      <c r="F7" s="12">
        <v>613.9</v>
      </c>
      <c r="G7" s="13">
        <v>4386</v>
      </c>
      <c r="H7" s="20">
        <f t="shared" si="0"/>
        <v>1746.0191082802548</v>
      </c>
      <c r="I7" s="41" t="s">
        <v>11</v>
      </c>
      <c r="J7" s="25">
        <v>3713070</v>
      </c>
      <c r="K7" s="25">
        <v>1676303</v>
      </c>
      <c r="L7" s="25">
        <v>1598559</v>
      </c>
      <c r="M7" s="25">
        <v>548936</v>
      </c>
      <c r="N7" s="26">
        <v>66.2</v>
      </c>
      <c r="O7" s="26">
        <v>43.3</v>
      </c>
      <c r="P7" s="29">
        <v>75.7</v>
      </c>
      <c r="Q7" s="29">
        <v>65</v>
      </c>
      <c r="R7" s="29">
        <v>81.3</v>
      </c>
      <c r="S7" s="29">
        <v>63.2</v>
      </c>
      <c r="T7" s="29">
        <v>36.1</v>
      </c>
      <c r="U7" s="30">
        <v>72.900000000000006</v>
      </c>
      <c r="V7" s="29">
        <v>66.7</v>
      </c>
      <c r="W7" s="29">
        <v>82.2</v>
      </c>
      <c r="X7" s="29">
        <v>21.7</v>
      </c>
      <c r="Y7" s="29">
        <v>2.2000000000000002</v>
      </c>
      <c r="Z7" s="30">
        <v>25.7</v>
      </c>
      <c r="AA7" s="29">
        <v>17.8</v>
      </c>
      <c r="AB7" s="29">
        <v>37.5</v>
      </c>
    </row>
    <row r="8" spans="1:28" x14ac:dyDescent="0.3">
      <c r="A8" s="21" t="s">
        <v>22</v>
      </c>
      <c r="B8" s="2">
        <v>0.68300000000000005</v>
      </c>
      <c r="C8" s="10">
        <v>42862</v>
      </c>
      <c r="D8" s="14">
        <v>260</v>
      </c>
      <c r="E8" s="14">
        <v>1541</v>
      </c>
      <c r="F8" s="12">
        <v>226.6</v>
      </c>
      <c r="G8" s="15">
        <v>572</v>
      </c>
      <c r="H8" s="20">
        <f t="shared" si="0"/>
        <v>837.48169838945819</v>
      </c>
      <c r="I8" s="42" t="s">
        <v>22</v>
      </c>
      <c r="J8" s="27">
        <v>1259116</v>
      </c>
      <c r="K8" s="27">
        <v>579988</v>
      </c>
      <c r="L8" s="27">
        <v>554249</v>
      </c>
      <c r="M8" s="27">
        <v>171693</v>
      </c>
      <c r="N8" s="28">
        <v>85.3</v>
      </c>
      <c r="O8" s="28">
        <v>59</v>
      </c>
      <c r="P8" s="31">
        <v>98.4</v>
      </c>
      <c r="Q8" s="31">
        <v>95.7</v>
      </c>
      <c r="R8" s="31">
        <v>95.8</v>
      </c>
      <c r="S8" s="31">
        <v>81.5</v>
      </c>
      <c r="T8" s="31">
        <v>53.4</v>
      </c>
      <c r="U8" s="31">
        <v>94.2</v>
      </c>
      <c r="V8" s="31">
        <v>94.3</v>
      </c>
      <c r="W8" s="31">
        <v>94</v>
      </c>
      <c r="X8" s="31">
        <v>25.2</v>
      </c>
      <c r="Y8" s="31">
        <v>1.2</v>
      </c>
      <c r="Z8" s="31">
        <v>30.2</v>
      </c>
      <c r="AA8" s="31">
        <v>20.5</v>
      </c>
      <c r="AB8" s="31">
        <v>49.8</v>
      </c>
    </row>
    <row r="9" spans="1:28" x14ac:dyDescent="0.3">
      <c r="A9" s="21" t="s">
        <v>23</v>
      </c>
      <c r="B9" s="2">
        <v>1.841</v>
      </c>
      <c r="C9" s="10">
        <v>124153</v>
      </c>
      <c r="D9" s="14">
        <v>659</v>
      </c>
      <c r="E9" s="11">
        <v>4235</v>
      </c>
      <c r="F9" s="12">
        <v>228.6</v>
      </c>
      <c r="G9" s="13">
        <v>1929</v>
      </c>
      <c r="H9" s="20">
        <f t="shared" si="0"/>
        <v>1047.8001086366105</v>
      </c>
      <c r="I9" s="41" t="s">
        <v>23</v>
      </c>
      <c r="J9" s="25">
        <v>3140079</v>
      </c>
      <c r="K9" s="25">
        <v>1445941</v>
      </c>
      <c r="L9" s="25">
        <v>1402347</v>
      </c>
      <c r="M9" s="25">
        <v>396694</v>
      </c>
      <c r="N9" s="26">
        <v>78.099999999999994</v>
      </c>
      <c r="O9" s="26">
        <v>57.8</v>
      </c>
      <c r="P9" s="29">
        <v>90.3</v>
      </c>
      <c r="Q9" s="29">
        <v>85.7</v>
      </c>
      <c r="R9" s="29">
        <v>89.2</v>
      </c>
      <c r="S9" s="29">
        <v>75.7</v>
      </c>
      <c r="T9" s="29">
        <v>52.2</v>
      </c>
      <c r="U9" s="29">
        <v>87.9</v>
      </c>
      <c r="V9" s="29">
        <v>87.9</v>
      </c>
      <c r="W9" s="29">
        <v>87.9</v>
      </c>
      <c r="X9" s="29">
        <v>21.4</v>
      </c>
      <c r="Y9" s="29">
        <v>2.8</v>
      </c>
      <c r="Z9" s="29">
        <v>25.6</v>
      </c>
      <c r="AA9" s="29">
        <v>19.3</v>
      </c>
      <c r="AB9" s="29">
        <v>41.3</v>
      </c>
    </row>
    <row r="10" spans="1:28" x14ac:dyDescent="0.3">
      <c r="A10" s="21" t="s">
        <v>12</v>
      </c>
      <c r="B10" s="2">
        <v>6.266</v>
      </c>
      <c r="C10" s="10">
        <v>449501</v>
      </c>
      <c r="D10" s="11">
        <v>2719</v>
      </c>
      <c r="E10" s="11">
        <v>15044</v>
      </c>
      <c r="F10" s="12">
        <v>239.1</v>
      </c>
      <c r="G10" s="13">
        <v>8363</v>
      </c>
      <c r="H10" s="20">
        <f t="shared" si="0"/>
        <v>1334.6632620491541</v>
      </c>
      <c r="I10" s="42" t="s">
        <v>12</v>
      </c>
      <c r="J10" s="27">
        <v>10097231</v>
      </c>
      <c r="K10" s="27">
        <v>4574044</v>
      </c>
      <c r="L10" s="27">
        <v>4324943</v>
      </c>
      <c r="M10" s="27">
        <v>1444942</v>
      </c>
      <c r="N10" s="28">
        <v>72.7</v>
      </c>
      <c r="O10" s="28">
        <v>56.8</v>
      </c>
      <c r="P10" s="31">
        <v>83.6</v>
      </c>
      <c r="Q10" s="31">
        <v>77.3</v>
      </c>
      <c r="R10" s="31">
        <v>87.9</v>
      </c>
      <c r="S10" s="31">
        <v>68.7</v>
      </c>
      <c r="T10" s="31">
        <v>48.7</v>
      </c>
      <c r="U10" s="31">
        <v>79.400000000000006</v>
      </c>
      <c r="V10" s="31">
        <v>76.5</v>
      </c>
      <c r="W10" s="31">
        <v>85.2</v>
      </c>
      <c r="X10" s="31">
        <v>23</v>
      </c>
      <c r="Y10" s="31">
        <v>2.8</v>
      </c>
      <c r="Z10" s="31">
        <v>27.4</v>
      </c>
      <c r="AA10" s="31">
        <v>20.3</v>
      </c>
      <c r="AB10" s="31">
        <v>41.6</v>
      </c>
    </row>
    <row r="11" spans="1:28" x14ac:dyDescent="0.3">
      <c r="A11" s="21" t="s">
        <v>13</v>
      </c>
      <c r="B11" s="2">
        <v>1.61</v>
      </c>
      <c r="C11" s="10">
        <v>87536</v>
      </c>
      <c r="D11" s="14">
        <v>1924</v>
      </c>
      <c r="E11" s="11">
        <v>7267</v>
      </c>
      <c r="F11" s="12">
        <v>451.1</v>
      </c>
      <c r="G11" s="13">
        <v>1400</v>
      </c>
      <c r="H11" s="20">
        <f t="shared" si="0"/>
        <v>869.56521739130426</v>
      </c>
      <c r="I11" s="41" t="s">
        <v>13</v>
      </c>
      <c r="J11" s="25">
        <v>2560446</v>
      </c>
      <c r="K11" s="25">
        <v>1146059</v>
      </c>
      <c r="L11" s="25">
        <v>1096279</v>
      </c>
      <c r="M11" s="25">
        <v>383135</v>
      </c>
      <c r="N11" s="26">
        <v>71.099999999999994</v>
      </c>
      <c r="O11" s="26">
        <v>45.8</v>
      </c>
      <c r="P11" s="29">
        <v>81.3</v>
      </c>
      <c r="Q11" s="29">
        <v>72.7</v>
      </c>
      <c r="R11" s="29">
        <v>86.6</v>
      </c>
      <c r="S11" s="29">
        <v>68.099999999999994</v>
      </c>
      <c r="T11" s="29">
        <v>36</v>
      </c>
      <c r="U11" s="29">
        <v>78.2</v>
      </c>
      <c r="V11" s="29">
        <v>72.599999999999994</v>
      </c>
      <c r="W11" s="29">
        <v>86.4</v>
      </c>
      <c r="X11" s="29">
        <v>23.8</v>
      </c>
      <c r="Y11" s="29">
        <v>2.6</v>
      </c>
      <c r="Z11" s="29">
        <v>27.9</v>
      </c>
      <c r="AA11" s="29">
        <v>18.600000000000001</v>
      </c>
      <c r="AB11" s="29">
        <v>41.5</v>
      </c>
    </row>
    <row r="12" spans="1:28" x14ac:dyDescent="0.3">
      <c r="A12" s="21" t="s">
        <v>14</v>
      </c>
      <c r="B12" s="2">
        <v>7.9820000000000002</v>
      </c>
      <c r="C12" s="10">
        <v>411395</v>
      </c>
      <c r="D12" s="11">
        <v>2684</v>
      </c>
      <c r="E12" s="11">
        <v>14294</v>
      </c>
      <c r="F12" s="12">
        <v>178.6</v>
      </c>
      <c r="G12" s="13">
        <v>6616</v>
      </c>
      <c r="H12" s="20">
        <f t="shared" si="0"/>
        <v>828.86494612878971</v>
      </c>
      <c r="I12" s="42" t="s">
        <v>14</v>
      </c>
      <c r="J12" s="27">
        <v>13413858</v>
      </c>
      <c r="K12" s="27">
        <v>5984945</v>
      </c>
      <c r="L12" s="27">
        <v>5720042</v>
      </c>
      <c r="M12" s="27">
        <v>2137605</v>
      </c>
      <c r="N12" s="28">
        <v>74.8</v>
      </c>
      <c r="O12" s="28">
        <v>63.4</v>
      </c>
      <c r="P12" s="31">
        <v>85.5</v>
      </c>
      <c r="Q12" s="31">
        <v>76.400000000000006</v>
      </c>
      <c r="R12" s="31">
        <v>90.8</v>
      </c>
      <c r="S12" s="31">
        <v>71.5</v>
      </c>
      <c r="T12" s="31">
        <v>55.4</v>
      </c>
      <c r="U12" s="31">
        <v>82.1</v>
      </c>
      <c r="V12" s="31">
        <v>78.2</v>
      </c>
      <c r="W12" s="31">
        <v>89</v>
      </c>
      <c r="X12" s="31">
        <v>26.7</v>
      </c>
      <c r="Y12" s="31">
        <v>3.5</v>
      </c>
      <c r="Z12" s="31">
        <v>31.8</v>
      </c>
      <c r="AA12" s="31">
        <v>24.4</v>
      </c>
      <c r="AB12" s="31">
        <v>45.5</v>
      </c>
    </row>
    <row r="13" spans="1:28" x14ac:dyDescent="0.3">
      <c r="A13" s="21" t="s">
        <v>15</v>
      </c>
      <c r="B13" s="2">
        <v>17.933</v>
      </c>
      <c r="C13" s="10">
        <v>1288239</v>
      </c>
      <c r="D13" s="11">
        <v>7694</v>
      </c>
      <c r="E13" s="11">
        <v>45781</v>
      </c>
      <c r="F13" s="12">
        <v>255.4</v>
      </c>
      <c r="G13" s="13">
        <v>19638</v>
      </c>
      <c r="H13" s="20">
        <f t="shared" si="0"/>
        <v>1095.0761166564434</v>
      </c>
      <c r="I13" s="41" t="s">
        <v>15</v>
      </c>
      <c r="J13" s="25">
        <v>30972272</v>
      </c>
      <c r="K13" s="25">
        <v>13728923</v>
      </c>
      <c r="L13" s="25">
        <v>13070108</v>
      </c>
      <c r="M13" s="25">
        <v>4970104</v>
      </c>
      <c r="N13" s="26">
        <v>76.599999999999994</v>
      </c>
      <c r="O13" s="26">
        <v>63.2</v>
      </c>
      <c r="P13" s="29">
        <v>87.8</v>
      </c>
      <c r="Q13" s="29">
        <v>80.599999999999994</v>
      </c>
      <c r="R13" s="29">
        <v>91.3</v>
      </c>
      <c r="S13" s="29">
        <v>72.900000000000006</v>
      </c>
      <c r="T13" s="29">
        <v>55.8</v>
      </c>
      <c r="U13" s="29">
        <v>83.9</v>
      </c>
      <c r="V13" s="29">
        <v>81</v>
      </c>
      <c r="W13" s="29">
        <v>89.5</v>
      </c>
      <c r="X13" s="29">
        <v>27.7</v>
      </c>
      <c r="Y13" s="29">
        <v>3</v>
      </c>
      <c r="Z13" s="29">
        <v>33.1</v>
      </c>
      <c r="AA13" s="29">
        <v>24.6</v>
      </c>
      <c r="AB13" s="29">
        <v>49.6</v>
      </c>
    </row>
    <row r="14" spans="1:28" x14ac:dyDescent="0.3">
      <c r="A14" s="21" t="s">
        <v>16</v>
      </c>
      <c r="B14" s="2">
        <v>4.085</v>
      </c>
      <c r="C14" s="10">
        <v>260727</v>
      </c>
      <c r="D14" s="14">
        <v>1888</v>
      </c>
      <c r="E14" s="11">
        <v>10425</v>
      </c>
      <c r="F14" s="12">
        <v>254.4</v>
      </c>
      <c r="G14" s="13">
        <v>4434</v>
      </c>
      <c r="H14" s="20">
        <f t="shared" si="0"/>
        <v>1085.4345165238678</v>
      </c>
      <c r="I14" s="42" t="s">
        <v>16</v>
      </c>
      <c r="J14" s="27">
        <v>6786547</v>
      </c>
      <c r="K14" s="27">
        <v>3029645</v>
      </c>
      <c r="L14" s="27">
        <v>2835098</v>
      </c>
      <c r="M14" s="27">
        <v>1086325</v>
      </c>
      <c r="N14" s="28">
        <v>73.900000000000006</v>
      </c>
      <c r="O14" s="28">
        <v>59.3</v>
      </c>
      <c r="P14" s="31">
        <v>84.5</v>
      </c>
      <c r="Q14" s="31">
        <v>76.3</v>
      </c>
      <c r="R14" s="31">
        <v>90.4</v>
      </c>
      <c r="S14" s="31">
        <v>69.2</v>
      </c>
      <c r="T14" s="31">
        <v>49.6</v>
      </c>
      <c r="U14" s="31">
        <v>79.5</v>
      </c>
      <c r="V14" s="31">
        <v>75.400000000000006</v>
      </c>
      <c r="W14" s="31">
        <v>87</v>
      </c>
      <c r="X14" s="31">
        <v>26.5</v>
      </c>
      <c r="Y14" s="31">
        <v>3.3</v>
      </c>
      <c r="Z14" s="31">
        <v>31.5</v>
      </c>
      <c r="AA14" s="31">
        <v>23.1</v>
      </c>
      <c r="AB14" s="31">
        <v>46.7</v>
      </c>
    </row>
    <row r="15" spans="1:28" x14ac:dyDescent="0.3">
      <c r="A15" s="21" t="s">
        <v>17</v>
      </c>
      <c r="B15" s="2">
        <v>0.99099999999999999</v>
      </c>
      <c r="C15" s="10">
        <v>69023</v>
      </c>
      <c r="D15" s="14">
        <v>627</v>
      </c>
      <c r="E15" s="14">
        <v>3383</v>
      </c>
      <c r="F15" s="12">
        <v>343.8</v>
      </c>
      <c r="G15" s="13">
        <v>1173</v>
      </c>
      <c r="H15" s="20">
        <f t="shared" si="0"/>
        <v>1183.6528758829465</v>
      </c>
      <c r="I15" s="41" t="s">
        <v>17</v>
      </c>
      <c r="J15" s="25">
        <v>1781494</v>
      </c>
      <c r="K15" s="25">
        <v>777652</v>
      </c>
      <c r="L15" s="25">
        <v>748127</v>
      </c>
      <c r="M15" s="25">
        <v>304092</v>
      </c>
      <c r="N15" s="26">
        <v>79</v>
      </c>
      <c r="O15" s="26">
        <v>60.7</v>
      </c>
      <c r="P15" s="29">
        <v>89.3</v>
      </c>
      <c r="Q15" s="29">
        <v>81.599999999999994</v>
      </c>
      <c r="R15" s="29">
        <v>91.6</v>
      </c>
      <c r="S15" s="29">
        <v>76</v>
      </c>
      <c r="T15" s="29">
        <v>52.3</v>
      </c>
      <c r="U15" s="29">
        <v>86.2</v>
      </c>
      <c r="V15" s="29">
        <v>83.4</v>
      </c>
      <c r="W15" s="29">
        <v>90.9</v>
      </c>
      <c r="X15" s="29">
        <v>30.9</v>
      </c>
      <c r="Y15" s="29">
        <v>4.2</v>
      </c>
      <c r="Z15" s="29">
        <v>36.1</v>
      </c>
      <c r="AA15" s="29">
        <v>26.3</v>
      </c>
      <c r="AB15" s="29">
        <v>51.7</v>
      </c>
    </row>
    <row r="16" spans="1:28" x14ac:dyDescent="0.3">
      <c r="A16" s="21" t="s">
        <v>18</v>
      </c>
      <c r="B16" s="2">
        <v>4.0780000000000003</v>
      </c>
      <c r="C16" s="10">
        <v>599022</v>
      </c>
      <c r="D16" s="11">
        <v>5698</v>
      </c>
      <c r="E16" s="11">
        <v>33428</v>
      </c>
      <c r="F16" s="12">
        <v>824</v>
      </c>
      <c r="G16" s="13">
        <v>11797</v>
      </c>
      <c r="H16" s="20">
        <f t="shared" si="0"/>
        <v>2892.8396272682685</v>
      </c>
      <c r="I16" s="42" t="s">
        <v>18</v>
      </c>
      <c r="J16" s="27">
        <v>5663260</v>
      </c>
      <c r="K16" s="27">
        <v>2516155</v>
      </c>
      <c r="L16" s="27">
        <v>2397580</v>
      </c>
      <c r="M16" s="27">
        <v>849444</v>
      </c>
      <c r="N16" s="28">
        <v>62</v>
      </c>
      <c r="O16" s="28">
        <v>35.9</v>
      </c>
      <c r="P16" s="31">
        <v>71.5</v>
      </c>
      <c r="Q16" s="31">
        <v>62.6</v>
      </c>
      <c r="R16" s="31">
        <v>79.7</v>
      </c>
      <c r="S16" s="31">
        <v>59.1</v>
      </c>
      <c r="T16" s="31">
        <v>30.9</v>
      </c>
      <c r="U16" s="31">
        <v>68.400000000000006</v>
      </c>
      <c r="V16" s="31">
        <v>60.6</v>
      </c>
      <c r="W16" s="31">
        <v>80</v>
      </c>
      <c r="X16" s="31">
        <v>20.9</v>
      </c>
      <c r="Y16" s="31">
        <v>2.5</v>
      </c>
      <c r="Z16" s="31">
        <v>24.8</v>
      </c>
      <c r="AA16" s="31">
        <v>16.600000000000001</v>
      </c>
      <c r="AB16" s="31">
        <v>36.9</v>
      </c>
    </row>
    <row r="17" spans="1:28" x14ac:dyDescent="0.3">
      <c r="A17" s="21" t="s">
        <v>19</v>
      </c>
      <c r="B17" s="2">
        <v>2.2080000000000002</v>
      </c>
      <c r="C17" s="10">
        <v>198615</v>
      </c>
      <c r="D17" s="14">
        <v>1780</v>
      </c>
      <c r="E17" s="11">
        <v>15324</v>
      </c>
      <c r="F17" s="12">
        <v>702.7</v>
      </c>
      <c r="G17" s="13">
        <v>3997</v>
      </c>
      <c r="H17" s="20">
        <f t="shared" si="0"/>
        <v>1810.2355072463768</v>
      </c>
      <c r="I17" s="43" t="s">
        <v>19</v>
      </c>
      <c r="J17" s="25">
        <v>3354163</v>
      </c>
      <c r="K17" s="25">
        <v>1498302</v>
      </c>
      <c r="L17" s="25">
        <v>1445846</v>
      </c>
      <c r="M17" s="25">
        <v>516878</v>
      </c>
      <c r="N17" s="26">
        <v>68.7</v>
      </c>
      <c r="O17" s="26">
        <v>41.1</v>
      </c>
      <c r="P17" s="29">
        <v>78.3</v>
      </c>
      <c r="Q17" s="29">
        <v>68.2</v>
      </c>
      <c r="R17" s="29">
        <v>83.7</v>
      </c>
      <c r="S17" s="29">
        <v>66.3</v>
      </c>
      <c r="T17" s="29">
        <v>33.200000000000003</v>
      </c>
      <c r="U17" s="29">
        <v>75.900000000000006</v>
      </c>
      <c r="V17" s="29">
        <v>69</v>
      </c>
      <c r="W17" s="29">
        <v>85.6</v>
      </c>
      <c r="X17" s="29">
        <v>23.7</v>
      </c>
      <c r="Y17" s="29">
        <v>2.6</v>
      </c>
      <c r="Z17" s="29">
        <v>27.7</v>
      </c>
      <c r="AA17" s="29">
        <v>18.100000000000001</v>
      </c>
      <c r="AB17" s="29">
        <v>41</v>
      </c>
    </row>
    <row r="18" spans="1:28" x14ac:dyDescent="0.3">
      <c r="A18" s="21" t="s">
        <v>20</v>
      </c>
      <c r="B18" s="2">
        <v>2.8969999999999998</v>
      </c>
      <c r="C18" s="10">
        <v>106444</v>
      </c>
      <c r="D18" s="14">
        <v>958</v>
      </c>
      <c r="E18" s="11">
        <v>4682</v>
      </c>
      <c r="F18" s="12">
        <v>160.80000000000001</v>
      </c>
      <c r="G18" s="13">
        <v>1844</v>
      </c>
      <c r="H18" s="20">
        <f t="shared" si="0"/>
        <v>636.52053848809112</v>
      </c>
      <c r="I18" s="42" t="s">
        <v>20</v>
      </c>
      <c r="J18" s="27">
        <v>5041454</v>
      </c>
      <c r="K18" s="27">
        <v>2231160</v>
      </c>
      <c r="L18" s="27">
        <v>2161419</v>
      </c>
      <c r="M18" s="27">
        <v>782023</v>
      </c>
      <c r="N18" s="28">
        <v>76.599999999999994</v>
      </c>
      <c r="O18" s="28">
        <v>70.5</v>
      </c>
      <c r="P18" s="31">
        <v>88.6</v>
      </c>
      <c r="Q18" s="31">
        <v>82.8</v>
      </c>
      <c r="R18" s="31">
        <v>90.7</v>
      </c>
      <c r="S18" s="31">
        <v>74.3</v>
      </c>
      <c r="T18" s="31">
        <v>62.6</v>
      </c>
      <c r="U18" s="31">
        <v>86.2</v>
      </c>
      <c r="V18" s="31">
        <v>83.5</v>
      </c>
      <c r="W18" s="31">
        <v>91</v>
      </c>
      <c r="X18" s="31">
        <v>26.9</v>
      </c>
      <c r="Y18" s="31">
        <v>1.3</v>
      </c>
      <c r="Z18" s="31">
        <v>32</v>
      </c>
      <c r="AA18" s="31">
        <v>21.7</v>
      </c>
      <c r="AB18" s="31">
        <v>50.2</v>
      </c>
    </row>
    <row r="19" spans="1:28" ht="15" thickBot="1" x14ac:dyDescent="0.35">
      <c r="A19" s="21" t="s">
        <v>21</v>
      </c>
      <c r="B19" s="2">
        <v>2.1429999999999998</v>
      </c>
      <c r="C19" s="16">
        <v>258573</v>
      </c>
      <c r="D19" s="17">
        <v>3417</v>
      </c>
      <c r="E19" s="17">
        <v>20197</v>
      </c>
      <c r="F19" s="18">
        <v>952.6</v>
      </c>
      <c r="G19" s="19">
        <v>5428</v>
      </c>
      <c r="H19" s="20">
        <f t="shared" si="0"/>
        <v>2532.8978068128795</v>
      </c>
      <c r="I19" s="41" t="s">
        <v>21</v>
      </c>
      <c r="J19" s="25">
        <v>3173750</v>
      </c>
      <c r="K19" s="25">
        <v>1409631</v>
      </c>
      <c r="L19" s="25">
        <v>1356566</v>
      </c>
      <c r="M19" s="25">
        <v>499369</v>
      </c>
      <c r="N19" s="26">
        <v>66.5</v>
      </c>
      <c r="O19" s="26">
        <v>41.2</v>
      </c>
      <c r="P19" s="29">
        <v>76</v>
      </c>
      <c r="Q19" s="29">
        <v>66.900000000000006</v>
      </c>
      <c r="R19" s="29">
        <v>82.9</v>
      </c>
      <c r="S19" s="29">
        <v>64</v>
      </c>
      <c r="T19" s="29">
        <v>35.9</v>
      </c>
      <c r="U19" s="29">
        <v>73.400000000000006</v>
      </c>
      <c r="V19" s="29">
        <v>66.400000000000006</v>
      </c>
      <c r="W19" s="29">
        <v>83.4</v>
      </c>
      <c r="X19" s="29">
        <v>23.6</v>
      </c>
      <c r="Y19" s="29">
        <v>1.7</v>
      </c>
      <c r="Z19" s="29">
        <v>27.7</v>
      </c>
      <c r="AA19" s="29">
        <v>18.3</v>
      </c>
      <c r="AB19" s="29">
        <v>41.2</v>
      </c>
    </row>
    <row r="20" spans="1:28" s="61" customFormat="1" ht="15" thickBot="1" x14ac:dyDescent="0.35">
      <c r="B20" s="62">
        <f>SUM(B4:B19)</f>
        <v>83.021000000000001</v>
      </c>
      <c r="C20" s="63">
        <f t="shared" ref="C20:G20" si="1">SUM(C4:C19)</f>
        <v>6613730</v>
      </c>
      <c r="D20" s="63">
        <f t="shared" si="1"/>
        <v>51301</v>
      </c>
      <c r="E20" s="63">
        <f t="shared" si="1"/>
        <v>293559</v>
      </c>
      <c r="F20" s="64">
        <f>E20/B20/10</f>
        <v>353.59607810072146</v>
      </c>
      <c r="G20" s="63">
        <f t="shared" si="1"/>
        <v>106680</v>
      </c>
      <c r="H20" s="64">
        <f>G20/B20</f>
        <v>1284.9760903867696</v>
      </c>
      <c r="I20" s="65"/>
    </row>
    <row r="21" spans="1:28" ht="15" x14ac:dyDescent="0.3">
      <c r="A21" t="s">
        <v>58</v>
      </c>
      <c r="I21" s="44" t="s">
        <v>60</v>
      </c>
      <c r="Q21" s="21" t="s">
        <v>61</v>
      </c>
      <c r="R21" s="21"/>
      <c r="S21" s="39"/>
      <c r="T21" s="21"/>
      <c r="U21" s="21"/>
      <c r="V21" s="21"/>
      <c r="W21" s="21"/>
      <c r="X21" s="21"/>
      <c r="Y21" s="21"/>
      <c r="Z21" s="21"/>
      <c r="AA21" s="21"/>
      <c r="AB21" s="21"/>
    </row>
    <row r="22" spans="1:28" x14ac:dyDescent="0.3">
      <c r="A22" s="36" t="s">
        <v>0</v>
      </c>
      <c r="I22" s="48" t="s">
        <v>59</v>
      </c>
      <c r="Q22" s="34"/>
      <c r="R22" s="34"/>
      <c r="S22" s="34"/>
      <c r="T22" s="34"/>
      <c r="U22" s="34"/>
      <c r="V22" s="34"/>
      <c r="W22" s="34"/>
      <c r="X22" s="34"/>
      <c r="Y22" s="34"/>
      <c r="Z22" s="34"/>
      <c r="AA22" s="34"/>
      <c r="AB22" s="34"/>
    </row>
    <row r="23" spans="1:28" ht="15" x14ac:dyDescent="0.3">
      <c r="A23" t="s">
        <v>63</v>
      </c>
      <c r="N23" t="s">
        <v>48</v>
      </c>
      <c r="O23" s="21" t="s">
        <v>47</v>
      </c>
      <c r="P23" s="21" t="s">
        <v>76</v>
      </c>
      <c r="Q23" s="21" t="s">
        <v>77</v>
      </c>
      <c r="R23" s="35" t="s">
        <v>61</v>
      </c>
      <c r="S23" s="39"/>
      <c r="T23" s="35"/>
      <c r="U23" s="35"/>
      <c r="V23" s="35"/>
      <c r="W23" s="35"/>
      <c r="X23" s="35"/>
      <c r="Y23" s="35"/>
      <c r="Z23" s="35"/>
      <c r="AA23" s="35"/>
      <c r="AB23" s="35"/>
    </row>
    <row r="24" spans="1:28" x14ac:dyDescent="0.3">
      <c r="A24" s="1" t="s">
        <v>62</v>
      </c>
      <c r="I24" s="45" t="s">
        <v>39</v>
      </c>
      <c r="J24" s="37"/>
      <c r="K24" s="37"/>
      <c r="L24" s="37"/>
      <c r="M24" s="37"/>
      <c r="N24" s="34">
        <f>CORREL($F$4:$F$19,N4:N19)</f>
        <v>-0.788590620243248</v>
      </c>
      <c r="O24" s="34">
        <f>CORREL($F$4:$F$19,O4:O19)</f>
        <v>-0.91522571733334623</v>
      </c>
      <c r="P24" s="34">
        <f>CORREL($F$4:$F$19,P4:P19)</f>
        <v>-0.79826940493519916</v>
      </c>
      <c r="Q24">
        <f>CORREL(F4:F19,Q4:Q19)</f>
        <v>-0.78702648720840962</v>
      </c>
    </row>
    <row r="25" spans="1:28" ht="15" thickBot="1" x14ac:dyDescent="0.35">
      <c r="A25" s="61"/>
      <c r="B25" s="61"/>
      <c r="C25" s="61"/>
      <c r="D25" s="61"/>
      <c r="E25" s="61"/>
      <c r="F25" s="61"/>
      <c r="G25" s="61"/>
      <c r="H25" s="66"/>
      <c r="I25" s="46"/>
      <c r="J25" s="37"/>
      <c r="K25" s="37"/>
      <c r="L25" s="37"/>
      <c r="M25" s="37" t="s">
        <v>42</v>
      </c>
      <c r="N25" s="35">
        <f>N24*N24</f>
        <v>0.62187516633563056</v>
      </c>
      <c r="O25" s="35">
        <f t="shared" ref="O25" si="2">O24*O24</f>
        <v>0.83763811366833818</v>
      </c>
      <c r="P25" s="35">
        <f>P24*P24</f>
        <v>0.63723404285559693</v>
      </c>
      <c r="Q25">
        <f>Q24*Q24</f>
        <v>0.61941069156760897</v>
      </c>
    </row>
    <row r="26" spans="1:28" ht="28.8" x14ac:dyDescent="0.3">
      <c r="A26" s="38" t="s">
        <v>72</v>
      </c>
      <c r="J26" s="37"/>
      <c r="K26" s="37"/>
      <c r="L26" s="37"/>
      <c r="M26" s="37"/>
      <c r="N26" s="33" t="s">
        <v>41</v>
      </c>
      <c r="O26" s="33" t="s">
        <v>45</v>
      </c>
      <c r="P26" s="33" t="s">
        <v>68</v>
      </c>
      <c r="Q26" s="33" t="s">
        <v>82</v>
      </c>
    </row>
    <row r="27" spans="1:28" x14ac:dyDescent="0.3">
      <c r="A27" t="s">
        <v>73</v>
      </c>
      <c r="I27" s="46"/>
      <c r="J27" s="37"/>
      <c r="K27" s="37"/>
      <c r="L27" s="37" t="s">
        <v>43</v>
      </c>
      <c r="M27" s="37"/>
      <c r="N27" t="s">
        <v>44</v>
      </c>
      <c r="O27" s="21" t="s">
        <v>46</v>
      </c>
      <c r="P27" s="21" t="s">
        <v>69</v>
      </c>
      <c r="Q27" s="21"/>
    </row>
    <row r="28" spans="1:28" x14ac:dyDescent="0.3">
      <c r="A28" s="1" t="s">
        <v>65</v>
      </c>
      <c r="F28" s="60"/>
      <c r="I28" s="46"/>
      <c r="J28" s="37"/>
      <c r="K28" s="37"/>
      <c r="L28" s="37"/>
      <c r="M28" s="37"/>
      <c r="N28" s="21"/>
      <c r="O28" s="21"/>
    </row>
    <row r="29" spans="1:28" x14ac:dyDescent="0.3">
      <c r="A29" s="21" t="s">
        <v>66</v>
      </c>
      <c r="J29" s="37"/>
      <c r="K29" s="37"/>
      <c r="L29" s="37"/>
      <c r="M29" s="37"/>
      <c r="Q29" s="34"/>
      <c r="R29" s="34"/>
      <c r="S29" s="34"/>
      <c r="T29" s="34"/>
      <c r="U29" s="34"/>
      <c r="V29" s="34"/>
      <c r="W29" s="34"/>
      <c r="X29" s="34"/>
      <c r="Y29" s="34"/>
      <c r="Z29" s="34"/>
      <c r="AA29" s="34"/>
      <c r="AB29" s="34"/>
    </row>
    <row r="30" spans="1:28" x14ac:dyDescent="0.3">
      <c r="A30" t="s">
        <v>67</v>
      </c>
      <c r="I30" s="46"/>
      <c r="J30" s="37"/>
      <c r="K30" s="37"/>
      <c r="L30" s="37"/>
      <c r="M30" s="37"/>
      <c r="N30" s="21" t="s">
        <v>50</v>
      </c>
      <c r="O30" s="21" t="s">
        <v>51</v>
      </c>
      <c r="P30" s="21" t="s">
        <v>78</v>
      </c>
      <c r="Q30" s="21" t="s">
        <v>79</v>
      </c>
      <c r="R30" s="35" t="s">
        <v>61</v>
      </c>
      <c r="S30" s="35"/>
      <c r="T30" s="35"/>
      <c r="U30" s="35"/>
      <c r="V30" s="35"/>
      <c r="W30" s="35"/>
      <c r="X30" s="35"/>
      <c r="Y30" s="35"/>
      <c r="Z30" s="35"/>
      <c r="AA30" s="35"/>
      <c r="AB30" s="35"/>
    </row>
    <row r="31" spans="1:28" x14ac:dyDescent="0.3">
      <c r="I31" s="45" t="s">
        <v>40</v>
      </c>
      <c r="J31" s="37"/>
      <c r="K31" s="37"/>
      <c r="L31" s="37"/>
      <c r="M31" s="37"/>
      <c r="N31" s="34">
        <f>CORREL($H$4:$H$19,N4:N19)</f>
        <v>-0.78379943338502633</v>
      </c>
      <c r="O31" s="34">
        <f>CORREL($H$4:$H$19,O4:O19)</f>
        <v>-0.82201819593640924</v>
      </c>
      <c r="P31" s="34">
        <f>CORREL($H$4:$H$19,P4:P19)</f>
        <v>-0.78507044984119634</v>
      </c>
    </row>
    <row r="32" spans="1:28" x14ac:dyDescent="0.3">
      <c r="A32" s="70" t="s">
        <v>74</v>
      </c>
      <c r="I32" s="46"/>
      <c r="J32" s="37"/>
      <c r="K32" s="37"/>
      <c r="L32" s="37"/>
      <c r="M32" s="37" t="s">
        <v>42</v>
      </c>
      <c r="N32" s="35">
        <f>N31*N31</f>
        <v>0.6143415517746883</v>
      </c>
      <c r="O32" s="35">
        <f t="shared" ref="O32:P32" si="3">O31*O31</f>
        <v>0.67571391445054885</v>
      </c>
      <c r="P32" s="35">
        <f t="shared" si="3"/>
        <v>0.61633561121385838</v>
      </c>
    </row>
    <row r="33" spans="1:20" s="67" customFormat="1" ht="28.8" x14ac:dyDescent="0.3">
      <c r="A33" s="36" t="s">
        <v>75</v>
      </c>
      <c r="I33" s="68"/>
      <c r="J33" s="37"/>
      <c r="K33" s="37"/>
      <c r="L33" s="37"/>
      <c r="M33" s="37"/>
      <c r="N33" s="69" t="s">
        <v>52</v>
      </c>
      <c r="O33" s="69" t="s">
        <v>56</v>
      </c>
      <c r="P33" s="69" t="s">
        <v>80</v>
      </c>
    </row>
    <row r="34" spans="1:20" x14ac:dyDescent="0.3">
      <c r="I34" s="46"/>
      <c r="J34" s="37"/>
      <c r="K34" s="37"/>
      <c r="L34" s="37" t="s">
        <v>43</v>
      </c>
      <c r="M34" s="37"/>
      <c r="N34" s="21" t="s">
        <v>49</v>
      </c>
      <c r="O34" s="21" t="s">
        <v>57</v>
      </c>
      <c r="P34" s="21" t="s">
        <v>81</v>
      </c>
      <c r="R34" s="21"/>
      <c r="T34" s="21"/>
    </row>
    <row r="35" spans="1:20" x14ac:dyDescent="0.3">
      <c r="J35" s="37"/>
      <c r="K35" s="37"/>
      <c r="L35" s="37"/>
      <c r="M35" s="37"/>
      <c r="R35" s="21"/>
      <c r="S35" s="21"/>
      <c r="T35" s="21"/>
    </row>
    <row r="39" spans="1:20" x14ac:dyDescent="0.3">
      <c r="I39" s="71" t="s">
        <v>71</v>
      </c>
    </row>
    <row r="40" spans="1:20" x14ac:dyDescent="0.3">
      <c r="I40" s="47" t="s">
        <v>54</v>
      </c>
    </row>
    <row r="41" spans="1:20" x14ac:dyDescent="0.3">
      <c r="I41" s="47" t="s">
        <v>55</v>
      </c>
    </row>
    <row r="42" spans="1:20" x14ac:dyDescent="0.3">
      <c r="I42" s="47" t="s">
        <v>53</v>
      </c>
    </row>
    <row r="46" spans="1:20" ht="15" x14ac:dyDescent="0.3">
      <c r="N46" s="39"/>
    </row>
    <row r="48" spans="1:20" ht="15" x14ac:dyDescent="0.3">
      <c r="N48" s="39"/>
    </row>
  </sheetData>
  <mergeCells count="17">
    <mergeCell ref="I1:I3"/>
    <mergeCell ref="J1:J3"/>
    <mergeCell ref="K1:K3"/>
    <mergeCell ref="L1:L3"/>
    <mergeCell ref="M1:M3"/>
    <mergeCell ref="N1:R1"/>
    <mergeCell ref="S1:W1"/>
    <mergeCell ref="N2:N3"/>
    <mergeCell ref="O2:O3"/>
    <mergeCell ref="P2:R2"/>
    <mergeCell ref="S2:S3"/>
    <mergeCell ref="X1:AB1"/>
    <mergeCell ref="X2:X3"/>
    <mergeCell ref="Y2:Y3"/>
    <mergeCell ref="Z2:AB2"/>
    <mergeCell ref="T2:T3"/>
    <mergeCell ref="U2:W2"/>
  </mergeCells>
  <conditionalFormatting sqref="F4:F19">
    <cfRule type="top10" dxfId="3" priority="1" bottom="1" rank="4"/>
    <cfRule type="top10" dxfId="2" priority="2" rank="4"/>
  </conditionalFormatting>
  <conditionalFormatting sqref="H4:H19">
    <cfRule type="top10" dxfId="1" priority="5" bottom="1" rank="4"/>
    <cfRule type="top10" dxfId="0" priority="6" rank="4"/>
  </conditionalFormatting>
  <hyperlinks>
    <hyperlink ref="I42" r:id="rId1" xr:uid="{5813416D-E269-40E7-879E-89D3BE7DEC7D}"/>
    <hyperlink ref="I40" r:id="rId2" xr:uid="{E100518C-6E42-4580-8F06-1603E68D71FB}"/>
    <hyperlink ref="I41" r:id="rId3" xr:uid="{43005382-93F1-4AB3-9EF1-6FD7D350DC8D}"/>
    <hyperlink ref="A22" r:id="rId4" xr:uid="{6A32F748-5C81-4BC3-AB57-69B99CD21253}"/>
    <hyperlink ref="I22" r:id="rId5" xr:uid="{F3D5BA1F-EA1C-4CB0-BAC9-4E148817672F}"/>
    <hyperlink ref="A24" r:id="rId6" xr:uid="{76499984-E404-4F04-9EA3-BA10E72ED85A}"/>
    <hyperlink ref="A28" r:id="rId7" xr:uid="{1C47E12F-9EDF-4295-8021-2F9F6F920B73}"/>
    <hyperlink ref="A33" r:id="rId8" xr:uid="{313BE91A-51A4-4CE7-8E96-40855C44C6E9}"/>
  </hyperlinks>
  <pageMargins left="0.7" right="0.7" top="0.78740157499999996" bottom="0.78740157499999996" header="0.3" footer="0.3"/>
  <pageSetup paperSize="9" orientation="portrait" r:id="rId9"/>
  <drawing r:id="rId10"/>
  <legacyDrawing r:id="rId1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Diagramme</vt:lpstr>
      </vt:variant>
      <vt:variant>
        <vt:i4>7</vt:i4>
      </vt:variant>
    </vt:vector>
  </HeadingPairs>
  <TitlesOfParts>
    <vt:vector size="8" baseType="lpstr">
      <vt:lpstr>Daten</vt:lpstr>
      <vt:lpstr>F_N</vt:lpstr>
      <vt:lpstr>F_O</vt:lpstr>
      <vt:lpstr>F_P</vt:lpstr>
      <vt:lpstr>F_Q</vt:lpstr>
      <vt:lpstr>H_N</vt:lpstr>
      <vt:lpstr>H_O</vt:lpstr>
      <vt:lpstr>H_P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Konrad Rennert</dc:creator>
  <cp:lastModifiedBy>Konrad Rennert</cp:lastModifiedBy>
  <dcterms:created xsi:type="dcterms:W3CDTF">2021-11-23T11:34:09Z</dcterms:created>
  <dcterms:modified xsi:type="dcterms:W3CDTF">2021-12-16T13:09:58Z</dcterms:modified>
</cp:coreProperties>
</file>